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CHIVOS PLANEACION\PLANES\2016\Plan Anual de Adquisiciones 2016\Versión 2.0\"/>
    </mc:Choice>
  </mc:AlternateContent>
  <bookViews>
    <workbookView xWindow="0" yWindow="0" windowWidth="19440" windowHeight="12240"/>
  </bookViews>
  <sheets>
    <sheet name="PLAN ADQUISICIONES ENERO 2016" sheetId="5" r:id="rId1"/>
  </sheets>
  <definedNames>
    <definedName name="_xlnm._FilterDatabase" localSheetId="0" hidden="1">'PLAN ADQUISICIONES ENERO 2016'!$A$6:$IF$6</definedName>
    <definedName name="_xlnm.Print_Area" localSheetId="0">'PLAN ADQUISICIONES ENERO 2016'!$A$1:$U$109</definedName>
    <definedName name="_xlnm.Print_Titles" localSheetId="0">'PLAN ADQUISICIONES ENERO 2016'!$C:$Q,'PLAN ADQUISICIONES ENERO 2016'!$6:$6</definedName>
  </definedNames>
  <calcPr calcId="152511"/>
</workbook>
</file>

<file path=xl/calcChain.xml><?xml version="1.0" encoding="utf-8"?>
<calcChain xmlns="http://schemas.openxmlformats.org/spreadsheetml/2006/main">
  <c r="I109" i="5" l="1"/>
  <c r="I75" i="5" l="1"/>
  <c r="I56" i="5"/>
  <c r="I46" i="5"/>
  <c r="I44" i="5"/>
  <c r="I9" i="5" l="1"/>
  <c r="M95" i="5" l="1"/>
  <c r="O95" i="5" s="1"/>
  <c r="O53" i="5" l="1"/>
  <c r="I71" i="5"/>
  <c r="O63" i="5" l="1"/>
  <c r="M61" i="5" l="1"/>
  <c r="O61" i="5" s="1"/>
  <c r="M108" i="5" l="1"/>
  <c r="O108" i="5" s="1"/>
  <c r="M105" i="5" l="1"/>
  <c r="O105" i="5" s="1"/>
  <c r="M104" i="5"/>
  <c r="O104" i="5" s="1"/>
  <c r="M102" i="5"/>
  <c r="O102" i="5" s="1"/>
  <c r="M101" i="5"/>
  <c r="O101" i="5" s="1"/>
  <c r="M100" i="5"/>
  <c r="O100" i="5" s="1"/>
  <c r="M99" i="5"/>
  <c r="O99" i="5" s="1"/>
  <c r="M98" i="5"/>
  <c r="O98" i="5" s="1"/>
  <c r="M96" i="5"/>
  <c r="O96" i="5" s="1"/>
  <c r="M103" i="5"/>
  <c r="O103" i="5" s="1"/>
  <c r="M97" i="5"/>
  <c r="O97" i="5" s="1"/>
  <c r="L94" i="5" l="1"/>
  <c r="M94" i="5" s="1"/>
  <c r="O94" i="5" s="1"/>
  <c r="L93" i="5"/>
  <c r="M93" i="5" s="1"/>
  <c r="O93" i="5" s="1"/>
  <c r="L92" i="5"/>
  <c r="M92" i="5" s="1"/>
  <c r="O92" i="5" s="1"/>
  <c r="L91" i="5"/>
  <c r="M91" i="5" s="1"/>
  <c r="O91" i="5" s="1"/>
  <c r="L90" i="5"/>
  <c r="M90" i="5" s="1"/>
  <c r="O90" i="5" s="1"/>
  <c r="L89" i="5"/>
  <c r="M89" i="5" s="1"/>
  <c r="O89" i="5" s="1"/>
  <c r="L88" i="5"/>
  <c r="M88" i="5" s="1"/>
  <c r="O88" i="5" s="1"/>
  <c r="L87" i="5"/>
  <c r="M87" i="5" s="1"/>
  <c r="O87" i="5" s="1"/>
  <c r="K60" i="5"/>
  <c r="K59" i="5"/>
  <c r="K57" i="5"/>
  <c r="K56" i="5"/>
  <c r="O35" i="5"/>
  <c r="O8" i="5"/>
  <c r="L8" i="5"/>
</calcChain>
</file>

<file path=xl/comments1.xml><?xml version="1.0" encoding="utf-8"?>
<comments xmlns="http://schemas.openxmlformats.org/spreadsheetml/2006/main">
  <authors>
    <author>ANGELA CONSUELO LAGOS PRIETO</author>
  </authors>
  <commentList>
    <comment ref="R54" authorId="0" shapeId="0">
      <text>
        <r>
          <rPr>
            <b/>
            <sz val="9"/>
            <color indexed="81"/>
            <rFont val="Tahoma"/>
            <family val="2"/>
          </rPr>
          <t>ANGELA CONSUELO LAGOS PRIETO:</t>
        </r>
        <r>
          <rPr>
            <sz val="9"/>
            <color indexed="81"/>
            <rFont val="Tahoma"/>
            <family val="2"/>
          </rPr>
          <t xml:space="preserve">
</t>
        </r>
      </text>
    </comment>
  </commentList>
</comments>
</file>

<file path=xl/sharedStrings.xml><?xml version="1.0" encoding="utf-8"?>
<sst xmlns="http://schemas.openxmlformats.org/spreadsheetml/2006/main" count="1066" uniqueCount="405">
  <si>
    <t>DIRECCIÓN DE APOYO AL DESPACHO</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</si>
  <si>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</si>
  <si>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</si>
  <si>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</si>
  <si>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</si>
  <si>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</si>
  <si>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</si>
  <si>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</si>
  <si>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</si>
  <si>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</si>
  <si>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</si>
  <si>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</si>
  <si>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</si>
  <si>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</si>
  <si>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</si>
  <si>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</si>
  <si>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31202</t>
  </si>
  <si>
    <t>3120202</t>
  </si>
  <si>
    <t>Viáticos y gastos de viaje</t>
  </si>
  <si>
    <t>Suministro</t>
  </si>
  <si>
    <t xml:space="preserve">90121502
Agencias de viajes
78111502
Viajes en aviones comerciales
</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</si>
  <si>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</si>
  <si>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</si>
  <si>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33</t>
  </si>
  <si>
    <t>Inversión</t>
  </si>
  <si>
    <t>331140324-0770</t>
  </si>
  <si>
    <t>Control Social a la Gestión Pública</t>
  </si>
  <si>
    <t>Selección Abreviada Subasta Inversa</t>
  </si>
  <si>
    <t>Prestación de servicios</t>
  </si>
  <si>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</si>
  <si>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DEPENDENCIA</t>
  </si>
  <si>
    <t>53101900 Traje
531016 Faldas y blusas (camisas para
hombre)
531116 Zapatos
531025 Accesorios de vestir (corbata)</t>
  </si>
  <si>
    <t xml:space="preserve">El suministro y canje de bonos personalizados redimibles única y exclusivamente para la dotación de vestido y calzado para las y los servidores de la Contraloría de Bogotá D.C. </t>
  </si>
  <si>
    <t>Cumplimiento de la normatividad vigente, contribuyendo al bienestar de los funcionarios.</t>
  </si>
  <si>
    <t xml:space="preserve">Bienestar e incentivos </t>
  </si>
  <si>
    <t>Mínima Cuantía</t>
  </si>
  <si>
    <t xml:space="preserve">Contrato de prestación de servicios </t>
  </si>
  <si>
    <t>80111504
Formación o desarrollo laboral</t>
  </si>
  <si>
    <t xml:space="preserve">Prestación de servicios para el desarrollo de (4) jornadas de intervención en clima laboral como resultado del estudio de Clima Laboral para las y los servidores de la Contraloría de Bogotá. </t>
  </si>
  <si>
    <t xml:space="preserve">De acuerdo al resultado del estudio de Clima Laboral realizado en el 2014-2015 se hara intervención en las dependencias que reporten resultados críticos en las diferentes variables evaluadas. </t>
  </si>
  <si>
    <t>86101810
Capacitación en habilidades personales
80141607
Gestión de eventos
80111504
Formación o desarrollo laboral</t>
  </si>
  <si>
    <t>De acuerdo a lo establecido en el Decreto 1227 de 2005 se debe realizar el Programa de Prepensionados en la Contraloría.</t>
  </si>
  <si>
    <t>94121514
Servicios de promotores o directores técnicos de clubes deportivos</t>
  </si>
  <si>
    <t>Contratar la prestación de servicios de entrenadores en las modalidades deportivas: fútbol (fem-masc), Baloncesto (fem-masc) Voleibol (mixto), Natación (Mixto) y Atletismo (mixto), incluyendo los escenarios deportivos para entrenar los servidores (as) de la entidad</t>
  </si>
  <si>
    <t>Se hace necesario contratar los servicios de entrenadores deportivos para las  disciplinas deportivas que representen a la entidad en torneos interinstitucionales.</t>
  </si>
  <si>
    <t xml:space="preserve">94121703 Clubes o servicios para aficionados al baile a la danza
90131502 Actuaciones de danzas </t>
  </si>
  <si>
    <t xml:space="preserve">Contratar la prestación de servicios de un (01) instructor de danzas con el fin de conformar el Grupo de Danzas de la Contraloría </t>
  </si>
  <si>
    <t xml:space="preserve">Se hace necesario contratar los servicios de instructor de danzas para fortalecer las actividades sociales y culturales de la entidad para que representen a la entidad en muestras culturales distritales. </t>
  </si>
  <si>
    <t>86131601 Escuelas de música
94121702 Clubes o servicios para aficionados a la música</t>
  </si>
  <si>
    <t xml:space="preserve">Contratar la prestación de servicios de un (01) profesor de canto con el fin de conformar el Grupo Coral de la Contraloría </t>
  </si>
  <si>
    <t xml:space="preserve">Se hace necesario contratar los servicios de profesor de danzas para fortalecer las actividades sociales y culturales para que representen a la entidad en muestras culturales distritales. </t>
  </si>
  <si>
    <t>20102301
Transporte de personal</t>
  </si>
  <si>
    <t>Se contratará el servicio de transporte para el traslado de los servidores(as) a la ciudad donde se desarrollen las Olimpiadas Internas.</t>
  </si>
  <si>
    <t>Se contratará el servicio de transporte para el traslado de los funcionarios hacia la ciudad donde se desarrollen las Olimpiadas Internas.</t>
  </si>
  <si>
    <t>90121701
Guías locales o de excursiones
90121501
Servicios de organización de excursiones</t>
  </si>
  <si>
    <t>Prestación de servicios especializado para la realización de tres (3) caminatas ecológicas a los servidores(as) y familiares de la Contraloría de Bogotá</t>
  </si>
  <si>
    <t>Las caminatas ecológicas son las actividades mas solicitadas por los funcionarios de la Contraloría</t>
  </si>
  <si>
    <t xml:space="preserve">90151700
Parques de diversiones </t>
  </si>
  <si>
    <t>14111608
Certificados de Regalo 
80141611  
Servicios de personalizaciòn  de obsequios o productos 
80141902
Reuniones y eventos
80141607
Gestión de eventos</t>
  </si>
  <si>
    <t xml:space="preserve">Suministro de Bonos para entrega de incentivos, mejores equipos de trabajo y  elaboraciòn de reconocimientos, asi contratar la prestación de servicios para celebraciòn  de la entrega de estimulos e incentivos. </t>
  </si>
  <si>
    <t xml:space="preserve">Con el fin de premiar a los mejores funcionarios de carrera administrativa , los mejores equipos de trabajo y reconocimiento a la antigüedad y calidades deportivas. </t>
  </si>
  <si>
    <t xml:space="preserve">compra venta </t>
  </si>
  <si>
    <t>14111608
Certificados de regalo
60141115
Kits de juegos
53101901
Trajes para niño
53101903
Trajes para niña
53101905
Trajes para bebé</t>
  </si>
  <si>
    <t>Suministro de bonos navideños por un valor de ciento cinco mil pesos ($105.000) cada uno para redimir única y exclusivamente por juguetería y/o ropa infantil para los hijos de los servidores(as) de la Contraloría de Bogotá entre las edades de 0-12 años.</t>
  </si>
  <si>
    <t xml:space="preserve">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t>
  </si>
  <si>
    <t xml:space="preserve">prestación de servicios </t>
  </si>
  <si>
    <t>80141902
Reuniones y eventos
80141607
Gestión de eventos</t>
  </si>
  <si>
    <t xml:space="preserve">Contratar la prestación de servicios (logística, almuerzo, transporte) para la ejecución del Cierre de Gestión de la Contraloría de Bogotá. </t>
  </si>
  <si>
    <t>El Cierre de Gestión como actividad contenida en el Programa de Bienestar  tiene como objetivo socializar y evaluar por parte de la Administración los resultados de la gestión institucional durante el año 2015.</t>
  </si>
  <si>
    <t>Salud Ocupacional</t>
  </si>
  <si>
    <t>Compraventa</t>
  </si>
  <si>
    <t>42171903
Estuches de medicamentos para servicios médicos de emergencia</t>
  </si>
  <si>
    <t>Contratar el suministro de elementos para primeros auxilios básicos e inmediatos de dotación a los botiquines, así como otros artículos médicos para la Contraloría de Bogotá.</t>
  </si>
  <si>
    <t>Dar cumplimiento a lo reglamentado en el sistema de gestión de la seguridad y salud en el trabajo, para lo cual se hace necesario proveer a las dependencias de botiquines portátiles dotados con sus respectivos insumos.</t>
  </si>
  <si>
    <t>46182205       Descansos para los pies</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</si>
  <si>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</si>
  <si>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 xml:space="preserve">56112101                               Silletería para auditorios o estadios o uso especiales
</t>
  </si>
  <si>
    <t>Contratar el suministro de dos(2) sillas de evacuación por escaleras para personas con movilidad reducida</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</si>
  <si>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</si>
  <si>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Prestación de Servicios</t>
  </si>
  <si>
    <t>85122201
Valoración del estado de salud individual</t>
  </si>
  <si>
    <t>Prestar los servicios para la realización de exámenes de medicina preventiva y del trabajo para los funcionarios de la Contraloría de Bogotá, D.C., de conformidad con las especificaciones técnicas de cantidad, clase y características previamente definidas.</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</si>
  <si>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</si>
  <si>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 xml:space="preserve">46161604      Chalecos o protectores salvavidas
</t>
  </si>
  <si>
    <t>Contratar el suministro de elementos de dotación para los Brigadistas y otros grupos de apoyo del Sistema de Gestión de la Seguridad y Salud en el Trabajo, de la Contraloría de Bogotá, D.C.</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</si>
  <si>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</si>
  <si>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Mínima cuantía</t>
  </si>
  <si>
    <t>93141701
Organización de eventos culturales</t>
  </si>
  <si>
    <t>Prestar los servicios para la celebración de la XXI Semana de la Seguridad y Salud en el trabajo de la Contraloría de Bogotá, D.C.</t>
  </si>
  <si>
    <t xml:space="preserve">Dada la importancia de mantener el compromiso de los funcionarios con sus estilos de vida y trabajo saludable como pilar fundamental y medio para facilitar la prevención y el control de los riesgos laborales, se hace necesario desarrollar un evento con carácter promocional que posicione las actividades de seguridad y salud, manteniendo las expectativas de todas las instancias de la entidad y desde luego de sus funcionarios frente a los objetivos y plan de trabajo del Sistema de Gestión de la Seguridad y Salud en el Trabajo </t>
  </si>
  <si>
    <t>Prestar los servicios para el lanzamiento y la implementación del Sistema de Gestión de la Seguridad y Salud en el Trabajo de la Contraloría de Bogotá, D.C.</t>
  </si>
  <si>
    <t>Dada la importancia institucional de cumplir cabalmente con los términos establecidos por el Decreto 1072 del 26 de mayo de 2015, expedido por el Ministerio de Trabajo para la implementación del SGSSTy ante la necesidad de institucionalizarlo y promover el compromiso y la participación de tod@s l@s funcionari@s e instancias de la entidad en la Identificación de los peligros, la prevención y el control de los riesgos laborales; así como con la promoción y prevención integral de la salud, se hace necesario organizar un evento en una jornada para el lanzamiento de dicho Sistema, centrando la atención de todas y todos los funcionarios hacia los objetivos del mismo, en las condiciones y con la programación que se defina previamente una vez se inicie su cabal implementación.</t>
  </si>
  <si>
    <t>Contratar los servicios de impresión de material promocional del Sistema de Gestión de la Seguridad y Salud en el Trabajo/SG-SST</t>
  </si>
  <si>
    <t>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tod@s l@s funcionari@s e instancias de la entidad en la Identificación de los peligros, la prevención y el control de los riesgos laborales; así como con la promoción y prevención integral de la salud, se hace necesario la impresión de Mil quinientas (1.500) cartillas del SG SST, y otros elementos promocionales de dicho Sistema de Gestión, en las cantidades y carácterísticas que se definan previamente una vez se inicie su cabal implementación.</t>
  </si>
  <si>
    <t xml:space="preserve">85101605 auxiliares
de salud a domicilio
85101604 servicios
de asistencia de
personal médico
</t>
  </si>
  <si>
    <t>La prestación del servicio de área protegida de las urgencias y emergencias médicas las venticuatro (24) horas durante la vigencia del contrato en las diferentes sedes de la Contraloría de Bogotá, para funcionarios, usuarios, proveedores y visitantes de la Entidad.</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</si>
  <si>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</si>
  <si>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Honorarios Entidad</t>
  </si>
  <si>
    <t>Contratación Directa</t>
  </si>
  <si>
    <t>85121502
Servicios de consulta de médicos de atención primaria</t>
  </si>
  <si>
    <t>Prestar los servicios profesionales y especializados en medicina laboral a la Contraloría de Bogotá, D.C., en desarrollo del Sistema de Gestión de la Seguridad y Salud en el Trabajo/SG-SST y en forma interdisciplinaria con la Subdirección de Bienestar Social.</t>
  </si>
  <si>
    <t>Prestar el apoyo en la parte médica al SG-SST, garantizando un trabajo interdisciplinario en el SG-SST.  Así mismo para la realización de los exámenes médicos ocupacionales.</t>
  </si>
  <si>
    <t>Mantenimiento Entidad</t>
  </si>
  <si>
    <t>72101516
Servicio de inspección,
mantenimiento o reparación de extinguidores de fuego</t>
  </si>
  <si>
    <t>Adquirir los servicios para realizar la recarga, revisión, mantenimiento y adquisición de soportes de los extintores de la Contraloría de Bogotá D.C.</t>
  </si>
  <si>
    <t>Mantener los extintores de la entidad en óptimas condiciones de uso, ante posibles conatos de incendio</t>
  </si>
  <si>
    <t>55121704    Señales de Seguridad</t>
  </si>
  <si>
    <t>Realizar la señalización de seguridad industrial a todas las sedes de la entidad</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</si>
  <si>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</si>
  <si>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SUBDIRECCIÓN DE BIENESTAR SOCIAL</t>
  </si>
  <si>
    <t>SUDIRECCIÓN DE CAPACITACIÓN Y COOPERACIÓN TÉCNICA</t>
  </si>
  <si>
    <t xml:space="preserve">80111504
Formación o desarrollo laboral
</t>
  </si>
  <si>
    <t>Mejoramiento de las competencias laborales de los funcionarios  de la Contraloría de Bogotá, D.C.</t>
  </si>
  <si>
    <t>Capacitación Interna</t>
  </si>
  <si>
    <t>Realización de Diplomados, cursos presenciales o cursos virtuales, en diverso temas relacionados con los Procesos Misionales de la Entidad, tales como Estudios de Economia y Política Pública, Control y Vigilancia a la Gestión Fiscal y Responsabilidad Fiscal y Jurisdicción Coactiva.</t>
  </si>
  <si>
    <t>En el diagnostico de necesidades de capacitación, que sirve como insumo para la formulación del PIC, sobresalen el mejoramiento de estas competencias en los funcionarios  de la Contraloría de Bogotá, D.C.</t>
  </si>
  <si>
    <t>DIRECCIÓN DE PLANEACIÓN</t>
  </si>
  <si>
    <t>DIRECCIÓN DE TECNOLOGÍAS DE LA INFORMACIÓN Y LAS COMUNICACIONES</t>
  </si>
  <si>
    <t>331140326-0776</t>
  </si>
  <si>
    <t>Fortalecimiento de la capacidad institucional para un control fiscal efectivo y transparente</t>
  </si>
  <si>
    <t>81111504
81111507
81112218</t>
  </si>
  <si>
    <t>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</si>
  <si>
    <t>81111504
81111507
81112218
81112205</t>
  </si>
  <si>
    <t>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</si>
  <si>
    <t>Se requiere garantizar la continuidad y sostenibilidad a la Conectividad por medio de canales de acceso a Internet y intercomunicación entre las diferentes sedes de la Contraloría</t>
  </si>
  <si>
    <t>Se requeire contar con un equipo que soporte en el datacenter de la entidad las condiciones de tempera que se requieren para garantizar la funcionalidad de los equipos de plataforma tecnológica que se encuentran instaldos.</t>
  </si>
  <si>
    <t>Licitación Pública</t>
  </si>
  <si>
    <t xml:space="preserve">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</si>
  <si>
    <t>Se requiere Renovación Licenciamiento Autocad y Suit de Adobe ya que este se requiere realizar anualmente para garantizar la disponibilidad de estas herramientas para los usuarios de Comunicaciones, Bienestar y Grupos de Auditoria relacionados con obras civiles.</t>
  </si>
  <si>
    <t>OFICINA ASESORA DE COMUNICACIONES</t>
  </si>
  <si>
    <t>Servicios Personales Indirectos</t>
  </si>
  <si>
    <t>86131504
Servicios relacionados con  (01) TV, (02) radio, (03) sistemas de alerta ciudadana</t>
  </si>
  <si>
    <t>Es importante tener un registro de la información presentada a la opinión pública a través de los medios de comunicación sobre la gestión de la Contraloría de Bogotá</t>
  </si>
  <si>
    <t>82131600 Fotógrafos cinematógrafos</t>
  </si>
  <si>
    <t>Contratar la preproducción, producción y posproducción de dos videos institucionales de 30 seg  en  HD y 20 copias en formato DVD, para la Agencia Nacional de Televisión(ANTV)</t>
  </si>
  <si>
    <t>Es necesario contar con un video institucional actualizado, que muestre el que hacer de la entidad.</t>
  </si>
  <si>
    <t>Información</t>
  </si>
  <si>
    <t>82101601
Publicidad en Radio
82101801
Servicios de campañas publicitarias
82101901
Inserción en radio</t>
  </si>
  <si>
    <t>Contratar la ejecución de un plan de medios radial que incluya la producción y emisión de dos mensajes institucionales en emisoras radiales locales.</t>
  </si>
  <si>
    <t>Coadyuvar al posicionamiento de la imagen de la Contraloría de Bogotá.</t>
  </si>
  <si>
    <t xml:space="preserve"> Mínima Cuantía</t>
  </si>
  <si>
    <t>82101802
Servicios de
producción
publicitaria</t>
  </si>
  <si>
    <t>Elaboración de piezas comunicacionales (3 mòdulos informativos, 10 pendones, 200 cartillas institucionales, 1000 separadores de libros, 1500 stickers y 1500 cuadernos)</t>
  </si>
  <si>
    <t>Favorecer la imagen del Ente Fiscalizador, pretenden difundir diferentes aspectos institucionales a  nivel interno y externo.</t>
  </si>
  <si>
    <t>12171703
Tintas
14121904 
Papel Offset</t>
  </si>
  <si>
    <t>Contratar la adquisición de insumos para la impresión de (2) dos ediciones de la Revista Bogotá Económica, un (1) informe de gestión, una (1) cartilla institucional y piezas impresas.</t>
  </si>
  <si>
    <t>55101506
Revistas
55101504
Periódicos
82111904
Servicios de entrega de periódicos o material publicitario</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</si>
  <si>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</si>
  <si>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55101504 Periódicos
82121506 Impresión de
publicaciones
82111904 Servicios de
entrega de periódicos o material publicitario</t>
  </si>
  <si>
    <t>Impulsar espacios de participación y acercamiento de la ciudadanía al Estado, para proporcionarle información que le sirva de base para que se apropie del control social y coadyuve a lograr la misión del Ente de Control y proteger los recursos públicos</t>
  </si>
  <si>
    <t>31201</t>
  </si>
  <si>
    <t>Adquisición de Bienes</t>
  </si>
  <si>
    <t>Gastos de computador</t>
  </si>
  <si>
    <t xml:space="preserve">La adquisición de toners y accesorios para impresoras y computadores de la entidad </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</si>
  <si>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</si>
  <si>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Materiales y suministros</t>
  </si>
  <si>
    <t>Suministro de útiles de oficina e insumos para las oficinas de la Contraloría de Bogotá, de conformidad con las especificaciones técnicas dadas por la Contraloría de Bogotá.</t>
  </si>
  <si>
    <t>Aportar a todas las dependencias de la Entidad los recursos y herramientas necesarias para el cumplimiento de las tareas que a cada una le corresponde</t>
  </si>
  <si>
    <t>Mantenimiento de las impresoras y scaners de la entidad</t>
  </si>
  <si>
    <t xml:space="preserve">Mantener en buen estado de funcionamiento las impresoras de la entidad </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</si>
  <si>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</si>
  <si>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Compra de Equipo</t>
  </si>
  <si>
    <t>Compra de un sistema modular de estantería para la bodega de la entidad.</t>
  </si>
  <si>
    <t xml:space="preserve">Contar con un mueble para el ordenamiento de la información de la Subdirección </t>
  </si>
  <si>
    <t>Seguros Entidad</t>
  </si>
  <si>
    <t>Subasta inversa por menor cuantia</t>
  </si>
  <si>
    <t>Contratación de las Polizas de los seguros que amparan los bienes de la entidad</t>
  </si>
  <si>
    <t>Pólizas amparo de la Entidad (Todo riesgo, automóviles, responsabilidad civil extracontractual, transportes de valores y de mercancía, Manejo global entidades oficiales, SOAT, responsabilidad servidores públicos)</t>
  </si>
  <si>
    <t>Contratación del corredor de seguros para el soporte de la contratación de los seguros de la entidad</t>
  </si>
  <si>
    <t>Tener el apoyo tecnico y juridico para la contratación, control y seguimiento del programa de seguros de la entidad</t>
  </si>
  <si>
    <t>SUBDIRECCIÓN DE RECURSOS MATERIALES</t>
  </si>
  <si>
    <t xml:space="preserve">861116 Servicios Educativos y de formación -Sistemas Educativos Alternativos -Educación de Adultos 861017 Servicios Educativos y de formación -Formación Profesional  -Servicios de capacitación no- científica </t>
  </si>
  <si>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</si>
  <si>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DIRECCIÓN DE PARTICIPACIÓN CIUDADANA</t>
  </si>
  <si>
    <t>#</t>
  </si>
  <si>
    <t>DIRECCIÓN HÁBITAT Y AMBIENTE</t>
  </si>
  <si>
    <t>31102</t>
  </si>
  <si>
    <t>77101601
Planificación de Desarrollo Ambiental Urbano</t>
  </si>
  <si>
    <t>Se hace necesario la contratación de un profesional e áreas ingeniería forestal, con experiencia en temas relacionadosn con tala de àrboles, reforestacioon de àrboles, plantados, arborización urbana y mantenimiento de la misma , entre otros, toda vez que la Dirección de Hábitat y Ambiente no cuenta con personal suficiente e idóneo para atender los requerimientos técnicos de la Subdirección Hábitat, en las entidades sujetos de control como son: Secretaría distrtital de Ambiente SDA, y jardín botánico José Celestino Mutis JBJCM.</t>
  </si>
  <si>
    <t>SUBDIRECCIÓN DE SERVICIOS GENERALES</t>
  </si>
  <si>
    <r>
      <rPr>
        <b/>
        <sz val="10"/>
        <rFont val="Arial"/>
        <family val="2"/>
      </rPr>
      <t>46181536</t>
    </r>
    <r>
      <rPr>
        <sz val="10"/>
        <rFont val="Arial"/>
        <family val="2"/>
      </rPr>
      <t xml:space="preserve">
guantes anti cortadas
</t>
    </r>
    <r>
      <rPr>
        <b/>
        <sz val="10"/>
        <rFont val="Arial"/>
        <family val="2"/>
      </rPr>
      <t xml:space="preserve">461819 </t>
    </r>
    <r>
      <rPr>
        <sz val="10"/>
        <rFont val="Arial"/>
        <family val="2"/>
      </rPr>
      <t xml:space="preserve">Protectores auditivos
</t>
    </r>
    <r>
      <rPr>
        <b/>
        <sz val="10"/>
        <rFont val="Arial"/>
        <family val="2"/>
      </rPr>
      <t xml:space="preserve">461820 </t>
    </r>
    <r>
      <rPr>
        <sz val="10"/>
        <rFont val="Arial"/>
        <family val="2"/>
      </rPr>
      <t>protección de la respiración</t>
    </r>
  </si>
  <si>
    <t>Contratar la compra venta de elementos de seguridad industrial, para los funcionarios que desempeñan labores de mantenimiento de instalaciones a nivel general, manejo de archivos, labores de conducción automotriz y mantenimiento de computadores o asistencia de la TICs, según cantidades y especificaciones técnicas dadas por la entidad.</t>
  </si>
  <si>
    <t>Se requiere dotar a los funcionarios de los elementos de seguridad personal requeridos para el normal desarrollo de sus actividades.</t>
  </si>
  <si>
    <r>
      <rPr>
        <b/>
        <sz val="10"/>
        <rFont val="Arial"/>
        <family val="2"/>
      </rPr>
      <t>471317</t>
    </r>
    <r>
      <rPr>
        <sz val="10"/>
        <rFont val="Arial"/>
        <family val="2"/>
      </rPr>
      <t xml:space="preserve"> Suministros para aseos
</t>
    </r>
    <r>
      <rPr>
        <b/>
        <sz val="10"/>
        <rFont val="Arial"/>
        <family val="2"/>
      </rPr>
      <t>471318</t>
    </r>
    <r>
      <rPr>
        <sz val="10"/>
        <rFont val="Arial"/>
        <family val="2"/>
      </rPr>
      <t xml:space="preserve"> Soluciones de limpieza y desinfección    </t>
    </r>
    <r>
      <rPr>
        <b/>
        <sz val="10"/>
        <rFont val="Arial"/>
        <family val="2"/>
      </rPr>
      <t>501615</t>
    </r>
    <r>
      <rPr>
        <sz val="10"/>
        <rFont val="Arial"/>
        <family val="2"/>
      </rPr>
      <t xml:space="preserve"> Chocolates, azúcares, edulcorantes productos  
</t>
    </r>
    <r>
      <rPr>
        <b/>
        <sz val="10"/>
        <rFont val="Arial"/>
        <family val="2"/>
      </rPr>
      <t>502017</t>
    </r>
    <r>
      <rPr>
        <sz val="10"/>
        <rFont val="Arial"/>
        <family val="2"/>
      </rPr>
      <t xml:space="preserve"> Café y té</t>
    </r>
  </si>
  <si>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</si>
  <si>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</si>
  <si>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</si>
  <si>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</si>
  <si>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</si>
  <si>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</si>
  <si>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 xml:space="preserve">Contratar la instalación, mantenimiento y recarga de equipos de Desodorizacion y Aromatización para los baños de la Contraloría de Bogotá D.C., y las demás sedes de propiedad de la Entidad, según especificaciones técnicas dadas por la Contraloría de Bogotá D.C. </t>
  </si>
  <si>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</si>
  <si>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r>
      <rPr>
        <b/>
        <sz val="10"/>
        <rFont val="Arial"/>
        <family val="2"/>
      </rPr>
      <t>15121500</t>
    </r>
    <r>
      <rPr>
        <sz val="10"/>
        <rFont val="Arial"/>
        <family val="2"/>
      </rPr>
      <t xml:space="preserve"> Aceite motor</t>
    </r>
  </si>
  <si>
    <t>Suministro de aceites, lubricantes, refrigerantes, filtros, filtros sedimentadores para los vehículos de propiedad de la Entidad y de los que fuere legalmente responsable.</t>
  </si>
  <si>
    <t>Suministrar aceites, lubricantes, refrigerantes, filtros para el normal mantenimiento y funcionamiento del parque automotor de la Contraloría de Bogotá.</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</si>
  <si>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</si>
  <si>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</si>
  <si>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suminsitro de repuestos para las diferentes "UPS" y la planta eléctrica de la Contraloría de Bogotá.</t>
  </si>
  <si>
    <t>Gastos de Transporte y Comunicación</t>
  </si>
  <si>
    <r>
      <rPr>
        <b/>
        <sz val="10"/>
        <rFont val="Arial"/>
        <family val="2"/>
      </rPr>
      <t>78102203</t>
    </r>
    <r>
      <rPr>
        <sz val="10"/>
        <rFont val="Arial"/>
        <family val="2"/>
      </rPr>
      <t xml:space="preserve">
Servicios de envío, recogida o entrega de correo</t>
    </r>
  </si>
  <si>
    <t>Prestación del servicio integral de correo certificado, conformado por el servicio de correo certificado urbano, nacional e internacional, correo electrónico certificado y servicio de mensaje de texto (SMS) certificado, para él envió de todas las comunicaciones, pronunciamientos, decisiones judiciales, que se generan por las diferentes dependencias y direcciones de la Contraloría de Bogotá D.C, que requieran ser enviadas por estos medios.</t>
  </si>
  <si>
    <t>Prestacion del servicio del correo certificado urbano nacional e internacional.</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</si>
  <si>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</si>
  <si>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</si>
  <si>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</si>
  <si>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r>
      <rPr>
        <b/>
        <sz val="10"/>
        <rFont val="Arial"/>
        <family val="2"/>
      </rPr>
      <t>82121701</t>
    </r>
    <r>
      <rPr>
        <sz val="10"/>
        <rFont val="Arial"/>
        <family val="2"/>
      </rPr>
      <t xml:space="preserve">
Servicios de copias en blanco y negro o de cotejo</t>
    </r>
  </si>
  <si>
    <t xml:space="preserve">Prestación del servicio de fotocopiado en la modalidad de outsourcing con el suministro de toner y papel para todas las dependencas de la Contraloría de Bogotá </t>
  </si>
  <si>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</si>
  <si>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</si>
  <si>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</si>
  <si>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Arrendamientos</t>
  </si>
  <si>
    <t>Arrendamiento</t>
  </si>
  <si>
    <r>
      <rPr>
        <b/>
        <sz val="10"/>
        <rFont val="Arial"/>
        <family val="2"/>
      </rPr>
      <t>80131502</t>
    </r>
    <r>
      <rPr>
        <sz val="10"/>
        <rFont val="Arial"/>
        <family val="2"/>
      </rPr>
      <t xml:space="preserve">
Arrendamiento de instalaciones comerciales o industriales</t>
    </r>
  </si>
  <si>
    <t>La Contraloría de Bogotá no cuenta con capacidad suficiente de parqueaderos para atender la demanda de sus funcionarios para la utilizacion de los mismos.</t>
  </si>
  <si>
    <r>
      <rPr>
        <b/>
        <sz val="10"/>
        <rFont val="Arial"/>
        <family val="2"/>
      </rPr>
      <t xml:space="preserve">78181507 </t>
    </r>
    <r>
      <rPr>
        <sz val="10"/>
        <rFont val="Arial"/>
        <family val="2"/>
      </rPr>
      <t xml:space="preserve">Reparación y
mantenimiento
</t>
    </r>
  </si>
  <si>
    <t>Prestación del servicio de mantenimiento preventivo por garantía, incluyendo el suministro de repuestos y mano de obra para nueve (9) camionetas 4x4 marca Hyundai de propiedad de la Contraloría de Bogotá D.C</t>
  </si>
  <si>
    <t>Mantener en buen funcionamiento el rodamiento del parque automotor de la Contraloría de Bogotá.</t>
  </si>
  <si>
    <r>
      <rPr>
        <b/>
        <sz val="10"/>
        <rFont val="Arial"/>
        <family val="2"/>
      </rPr>
      <t xml:space="preserve">81101605 </t>
    </r>
    <r>
      <rPr>
        <sz val="10"/>
        <rFont val="Arial"/>
        <family val="2"/>
      </rPr>
      <t xml:space="preserve">
Servicios electromecánicos
</t>
    </r>
    <r>
      <rPr>
        <b/>
        <sz val="10"/>
        <rFont val="Arial"/>
        <family val="2"/>
      </rPr>
      <t xml:space="preserve">25101503 </t>
    </r>
    <r>
      <rPr>
        <sz val="10"/>
        <rFont val="Arial"/>
        <family val="2"/>
      </rPr>
      <t xml:space="preserve">
Carros</t>
    </r>
  </si>
  <si>
    <t>Prestación del servicio de mantenimiento preventivo y correctivo integral, con el suministro de repuestos para los vehículos de propiedad de la Contraloría de Bogotá, y por los que llegare a ser legalmente responsable, al servicio de la entidad.</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</si>
  <si>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</si>
  <si>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</si>
  <si>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</si>
  <si>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r>
      <rPr>
        <b/>
        <sz val="10"/>
        <rFont val="Arial"/>
        <family val="2"/>
      </rPr>
      <t>801016</t>
    </r>
    <r>
      <rPr>
        <sz val="10"/>
        <rFont val="Arial"/>
        <family val="2"/>
      </rPr>
      <t xml:space="preserve"> 
Servicios Servicios de Gestión, Servicios Profesionales de Empresa y Servicios Administrativos 
Servicios de asesoría de gestión 
</t>
    </r>
  </si>
  <si>
    <t>Prestación de servicios para el desarrollo de las actividades que con llevan la aplicabilidad del "Plan Institucional de Seguridad Vial" -PlSV</t>
  </si>
  <si>
    <r>
      <rPr>
        <b/>
        <sz val="10"/>
        <rFont val="Arial"/>
        <family val="2"/>
      </rPr>
      <t>80101601</t>
    </r>
    <r>
      <rPr>
        <sz val="10"/>
        <rFont val="Arial"/>
        <family val="2"/>
      </rPr>
      <t xml:space="preserve"> Estudios de factibilidad o selección de ideas de proyectos</t>
    </r>
  </si>
  <si>
    <t xml:space="preserve">Obra </t>
  </si>
  <si>
    <r>
      <rPr>
        <b/>
        <sz val="10"/>
        <rFont val="Arial"/>
        <family val="2"/>
      </rPr>
      <t>72151511</t>
    </r>
    <r>
      <rPr>
        <sz val="10"/>
        <rFont val="Arial"/>
        <family val="2"/>
      </rPr>
      <t xml:space="preserve"> Servicio de mantenimiento o reparación de sistemas de iluminación
</t>
    </r>
  </si>
  <si>
    <t>Los sistemas de iluminacion led incorporan la ultima tecnologia para lograr la eficiencia energetica, utilizando led de alto rendimiento para las opticas mas adecuadas para cada espacio, al igual que se cuenta con mayor vida util de las lamparas led lo cual puede ser de 60.000 mil horas lo que implica menor gastos de repocision, mantenimiento y menos desechos, mayor eficiencia en el flujo de energia al requerir menos flujo luminoso, conforme a las normas técnicas colombianas NTC 2050, el Reglamento Técnico de Instalaciones Eléctricas RETIE y el Reglamento Técnico de Luminarias - RETILAP.</t>
  </si>
  <si>
    <r>
      <rPr>
        <b/>
        <sz val="10"/>
        <rFont val="Arial"/>
        <family val="2"/>
      </rPr>
      <t xml:space="preserve">721211 </t>
    </r>
    <r>
      <rPr>
        <sz val="10"/>
        <rFont val="Arial"/>
        <family val="2"/>
      </rPr>
      <t xml:space="preserve">
Servicios de renovación y reparación de edificios comerciales y de oficinas.</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</si>
  <si>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</si>
  <si>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r>
      <rPr>
        <b/>
        <sz val="10"/>
        <rFont val="Arial"/>
        <family val="2"/>
      </rPr>
      <t>561017</t>
    </r>
    <r>
      <rPr>
        <sz val="10"/>
        <rFont val="Arial"/>
        <family val="2"/>
      </rPr>
      <t xml:space="preserve"> 
Muebles de oficina</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</si>
  <si>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</si>
  <si>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t>Se elaboraron los estudios y diseños con el fin de mitigar los inconvenientes que se presentan con  el  manejo de las aguas hidráulicas, sanitarias y pluviales del predio, así como los estudios de suelos, geotécnicos y estructurales para la estabilización del terreno perteneciente a la sede vacacional finca Pacande y la Yajaira propiedad de la Contraloría de Bogotá, donde se proyectaron las obras y las actividades que se deben realizar para el manejo de aguas servidas y superficiales, las cuales son prioridad para mitigar las filtraciones de agua que se generan a predios colindantes, y que de igual forma son obras para estabilización del terreno el cual sufre de erosión y problemas de estabilidad que se van agudizando con el pasar del tiempo. Por ello se requiere de la ejecución de dichas obras con el fin de evitar que continúe el deterioro de las edificaciones que conforman el centro vacacional a causa de la filtraciones de agua y la instabilidad del terreno.</t>
  </si>
  <si>
    <t>Interventoria</t>
  </si>
  <si>
    <r>
      <rPr>
        <b/>
        <sz val="10"/>
        <rFont val="Arial"/>
        <family val="2"/>
      </rPr>
      <t>80101600</t>
    </r>
    <r>
      <rPr>
        <sz val="10"/>
        <rFont val="Arial"/>
        <family val="2"/>
      </rPr>
      <t xml:space="preserve"> Gerencia de Proyectos</t>
    </r>
  </si>
  <si>
    <t xml:space="preserve">Interventoria tecnica, adminsitrativa, juridica, fianncuiera y ambiental de la obras de mitigación para el  manejo de aguas servidas, superficiales y estabilidad geotécnica del Centro de Estudios de la Contraloría de Bogotá. </t>
  </si>
  <si>
    <t xml:space="preserve">Mínima Cuantía </t>
  </si>
  <si>
    <t xml:space="preserve">Compraventa </t>
  </si>
  <si>
    <t>24111503
Bolsas plásticas
47121701
Bolsas de basura</t>
  </si>
  <si>
    <t xml:space="preserve">En el marco del Programa de Gestión Integral de Residuos, se cuenta con puntos ecológicos, que requieren del empleo de bolsas plásticas para almacenar temporalmente los residuos generados y entregar al prestador del servicio de aseo. </t>
  </si>
  <si>
    <t>DIRECCIÓN ADMINISTRATIVA Y FINANCIERA</t>
  </si>
  <si>
    <t>70111500
Plantas y Árboles Ornamentales</t>
  </si>
  <si>
    <t>Prestación de Servicio</t>
  </si>
  <si>
    <t>82121800
Publicación</t>
  </si>
  <si>
    <t>76121501
Recolección o destrucción o transformación o eliminación de basuras</t>
  </si>
  <si>
    <t xml:space="preserve">La Contraloría de Bogotá es generadora de residuos peligrosos (toner, luminarias y envases contaminados) por este motivo debe garantizar la disposición final de estos residuos, dando cumplimiento a la normativa ambiental sobre la materia. </t>
  </si>
  <si>
    <t xml:space="preserve">La Contraloría de Bogotá D.C., en el marco del Programa de Extensión de Buenas Prácticas Ambientales estableció el Concurso de Cuento Interno sobre Temáticas Ambientales a través del cual se busca transmitir mensajes de protección y conservación de la naturaleza, en desarrollo de este concurso se presentan diversos cuentos que se publican en ediciones anuales, para socializar los mensajes en referencia e invitar a más familias a integrarse a esta interesante iniciativa. </t>
  </si>
  <si>
    <t>Sensibilizar a los funcionarios de la entidad, sobre la importancia del PIGA y de sus programas ambientales.</t>
  </si>
  <si>
    <t>Adquisición de 
Servicios</t>
  </si>
  <si>
    <t>Fortalecimiento de la Capacidad Institucional para un Control Fiscal Efectivo y Transparente</t>
  </si>
  <si>
    <t>Concurso de Méritos</t>
  </si>
  <si>
    <t>Prestación de servicios profesionales</t>
  </si>
  <si>
    <t>Prestación de Servicios Profesionales</t>
  </si>
  <si>
    <t>Selección Abreviada Subasta Inversa - Acuerdo Marco de Precios</t>
  </si>
  <si>
    <t>Selección Abreviada Menor Cuantía</t>
  </si>
  <si>
    <t>Prestación de Servicios profesionales</t>
  </si>
  <si>
    <t>Dotación</t>
  </si>
  <si>
    <t>Impresos y Publicaciones</t>
  </si>
  <si>
    <t>Prestación de servicios de apoyo técnico al equipo de Gestión Documental en la implementación del Programa de Gestión Documental de la Contraloría de Bogotá D.C, de conformidad con las normas archivísticas vigentes.</t>
  </si>
  <si>
    <t xml:space="preserve">44121600 Suministro de 
Escritorio
44103103 Tóner para 
fotocopiadora o 
fax
</t>
  </si>
  <si>
    <t>14111507
Papel para impresora o fotocopiadora
44121600
44121700</t>
  </si>
  <si>
    <t xml:space="preserve">43212105 Impresoras láser
43212100 Impresoras de computador
43211711 Escáneres
44101719 Accesorios de copiado o escaneado
 </t>
  </si>
  <si>
    <t>81111801
Seguridad de los computadores, redes o internet
81112501 Servicio de licencias de software de computador.</t>
  </si>
  <si>
    <t xml:space="preserve">56101700 Muebles de oficina
</t>
  </si>
  <si>
    <t>84131500
Servicios financieros y de seguros - servicios de seguros y pensiones- seguros para estructuras y propiedades y posesiones</t>
  </si>
  <si>
    <t>80131601 Corredores o agentes inmobiliarios
84131501 Seguros de
edificios o del contenido de edificios
84131503 Seguro de
automóviles o camiones
84131511 Seguro de
deterioro de valores</t>
  </si>
  <si>
    <t>META 2
Contratación de servicios de desarrollo, matenimiento y Soporte de los aplictivos SIVICOF - SIGESPRO</t>
  </si>
  <si>
    <t>META 2
Contratación de servicios de desarrollo, matenimiento y soporte de los aplictivos PERNO-PREDIS-PAC-LIMAY - SAE-SAI de SI-CAPITAL.</t>
  </si>
  <si>
    <t xml:space="preserve">
META 2
Adquisición e instalación de sistema de aire acondicionado In Row para Datacenter.</t>
  </si>
  <si>
    <t>META 2
Contratación de servicios de Help Desk, administración y mantenimiento de plataforma tecnológica.</t>
  </si>
  <si>
    <t>META 2
Renovación licenciamiento Autocad y Suit de Adobe.</t>
  </si>
  <si>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</si>
  <si>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r>
      <rPr>
        <b/>
        <sz val="10"/>
        <rFont val="Arial"/>
        <family val="2"/>
      </rPr>
      <t xml:space="preserve">25172504 </t>
    </r>
    <r>
      <rPr>
        <sz val="10"/>
        <rFont val="Arial"/>
        <family val="2"/>
      </rPr>
      <t>Llantas para automóviles o camionetas</t>
    </r>
  </si>
  <si>
    <t>Compra de llantas para los vehiculos de propiedad de la Entidad y de los que fuere legalmente responsable.</t>
  </si>
  <si>
    <t>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</si>
  <si>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r>
      <rPr>
        <b/>
        <sz val="10"/>
        <rFont val="Arial"/>
        <family val="2"/>
      </rPr>
      <t>78131602</t>
    </r>
    <r>
      <rPr>
        <sz val="10"/>
        <rFont val="Arial"/>
        <family val="2"/>
      </rPr>
      <t xml:space="preserve">
Almacenaje de archivos de carpetas</t>
    </r>
  </si>
  <si>
    <t>META 7.
Programa del sistema integrado de  conservación para Archivo Documental</t>
  </si>
  <si>
    <t>Se requiere contyratar el programa del sistema integrado de  conservación para Archivo Documental.</t>
  </si>
  <si>
    <r>
      <rPr>
        <b/>
        <sz val="11"/>
        <rFont val="Calibri"/>
        <family val="2"/>
      </rPr>
      <t xml:space="preserve">86101705 </t>
    </r>
    <r>
      <rPr>
        <sz val="11"/>
        <rFont val="Calibri"/>
        <family val="2"/>
      </rPr>
      <t>Capacitación administrativa</t>
    </r>
  </si>
  <si>
    <t>META 7.
Programa de capacitación Decreto 1080 y Ley 594</t>
  </si>
  <si>
    <t>Se requiere contratar el programa de capacitación en el Decreto 1080 y Ley 594.</t>
  </si>
  <si>
    <t xml:space="preserve">Inversión </t>
  </si>
  <si>
    <t>ANEXO 1
CONSOLIDADO REPORTE DE NECESIDADES PARA ADQUISICIÓN DE BIENES, SERVICIOS Y OBRAS, VIGENCIA 2016
DIRECCIÓN ADMINISTRATIVA Y FINANCIERA - SUBDIRECCIÓN DE CONTRATACIÓN</t>
  </si>
  <si>
    <t>Consultoría</t>
  </si>
  <si>
    <t>Contratar con la Lotería de Bogotá el arrendamiento de (55)  parqueaderos ubicados en los sótanos segundo y tercero del edificio Lotería de  Bogotá, en la Carrera 32A No. 26A-10.</t>
  </si>
  <si>
    <t>RESPONSABLE
(JEFE DEPENDENCIA)</t>
  </si>
  <si>
    <t>AVANCE CUMPLIMIENTO EJECUCION PLAN DE ADQUISICIONES
(SEGÚN CRONOGRAMA)</t>
  </si>
  <si>
    <t>ESTADO</t>
  </si>
  <si>
    <t>FUNCIONARIO ESTUDIO PREVIO</t>
  </si>
  <si>
    <t>FUNCIONARIO
PROCESO CONTRACTUAL</t>
  </si>
  <si>
    <t>CONCEPTO DEL GASTO</t>
  </si>
  <si>
    <t>MÓNICA MARCELA QUINTERO GIRALDO- JEFE OFICINA ASESORA DE COMUNICACIONES</t>
  </si>
  <si>
    <t>Memorando 3-2015-26853 del 29-12-2015.</t>
  </si>
  <si>
    <t>(1) SUSCRIPCIÓN DIARIO LA REPUBLICA</t>
  </si>
  <si>
    <t>(3) SUSCRIPCIONES DIARIO EL ESPECTADOR</t>
  </si>
  <si>
    <t>En elaboración de estuido previo</t>
  </si>
  <si>
    <t xml:space="preserve">(3) SUSCRIPCIONES REVISTA DINERO. Despacho Contralor, Dirección de Estudios de Economía y Polìtica Pública y Oficina Asesora de Comunicaciones
(2) SUSCRIPCIONES REVISTA SEMANA para Despacho del Contralor y Oficina Asesora de Comunicaciones.
</t>
  </si>
  <si>
    <t>WILLIAM, FUENTES</t>
  </si>
  <si>
    <t>Elaboración de estudio previo</t>
  </si>
  <si>
    <t>GABRIEL GUZMÁN USECHE</t>
  </si>
  <si>
    <t xml:space="preserve">Memorando 3-2015-25728 del 09-12-2015 </t>
  </si>
  <si>
    <t>Elaboración de estudio previo.</t>
  </si>
  <si>
    <t xml:space="preserve">Memorando 3-2015-25725 del 09-12-2015 </t>
  </si>
  <si>
    <t>Elaboración estudio previo</t>
  </si>
  <si>
    <t>GUSTAVO MONZÓN GARZÓN</t>
  </si>
  <si>
    <t>VALOR CONTRATADO</t>
  </si>
  <si>
    <t>Prestación de servicios para la realización de un (1) programa de 3 tres (3) días para los servidores(as) prepensionados o próximos a su jubilación.</t>
  </si>
  <si>
    <t>Contratar el servicio de monitoreo de medios de prensa, radio, televisión, Internet y Redes Sociales para la Contraloría de Bogotá</t>
  </si>
  <si>
    <r>
      <t xml:space="preserve">Prestación de servicios para la organización, administración y ejecución de acciones logísticas para la realización de eventos institucionales e interinstitucionales requeridos por la Contraloría de Bogotá D.C.
</t>
    </r>
    <r>
      <rPr>
        <b/>
        <sz val="10"/>
        <rFont val="Arial"/>
        <family val="2"/>
      </rPr>
      <t>META 5 PROYECTO 770</t>
    </r>
    <r>
      <rPr>
        <sz val="10"/>
        <rFont val="Arial"/>
        <family val="2"/>
      </rPr>
      <t>: Desarrollar 3 estrategias y/o actividades   institucionales e interinstitucionales en el marco del Plan Anticorrupción de la Contraloría de Bogotá</t>
    </r>
  </si>
  <si>
    <t>Suministro de combustible de gasolina tipo corriente y ACPM, para el parque automotor de propiedad de la Contraloría de Bogotá D.C., y de los que llegare a ser legalmente responsable al servicio de la Entidad.</t>
  </si>
  <si>
    <t>Contratar el suministro de trescientos (300) apoyapies para la Contraloría de Bogotá, D.C.</t>
  </si>
  <si>
    <t>Realizar acciones de formación relacionadas con capacitaciones en temas de Normas Técnicas de Calidad ISO 9001, GP 1000, 14000, entre otras.</t>
  </si>
  <si>
    <t>META 2
Contratación de canales dedicados de internet y de datos.</t>
  </si>
  <si>
    <t>47121709                                                     Contenedor de residuos peligrosos</t>
  </si>
  <si>
    <t xml:space="preserve">En el marco del Programa de Gestión Integral de Residuos, no se cuenta con puntos ecológicos en algunas de las sedes de la Entidad que garanticen el adecuado almacenamiento de los Residuos Peligrosos que por su fragilidad requieren de un manejo especial, adicionalmente se atiende la sugerencia de la SDA en matería de implementación de puntos ecológicos </t>
  </si>
  <si>
    <t>71122501                                                          Servicio de diseño del control del gas o agua</t>
  </si>
  <si>
    <t>Con el fin de dar cumplimiento a las directrices de la Secretaria Distrital de Ambiente especificamente a los criterios de Generación de Nuevos Sistemas de Reutilización y ahorro del Agua y adquisición de nuevas tecnologìas asì como lo establecido en la Resolución 242 de 2014 y que la Entidad no cuenta con el personal Idòneo para formular este tipo de estrategias se hace necesario contratar la Prestación del Servicio indicado buscando dar cumplimiento posterior a las directrices formuladas</t>
  </si>
  <si>
    <t>26131507                                                   Centrales de energía solar</t>
  </si>
  <si>
    <t>Con el fin de dar cumplimiento a las directrices de la Secretaria Distrital de Ambiente especificamente a los criterios de conversión tecnológica y aprovechamiento de energías alternativas, asì como lo establecido en la Resolución 242 de 2014  se hace necesario contratar la Prestación del Servicio indicado.</t>
  </si>
  <si>
    <t>La entidad cuenta con áreas verdes en sus sedes, las cuales requieren de mantenimientos periódicos para conservar las especies vegetales.</t>
  </si>
  <si>
    <t>En revisión de Estudio Previo por la Sub. Contratación</t>
  </si>
  <si>
    <t>DIANA MARCELA</t>
  </si>
  <si>
    <t>Memorando 3-2016-01298 del 25-01-2016</t>
  </si>
  <si>
    <t>En elaboración de estudio previo</t>
  </si>
  <si>
    <t xml:space="preserve">Memorando 3-2015-25996 del 14-12-2015 </t>
  </si>
  <si>
    <t>Memorando 3-2015-26295 del 18-12-2015.
Memorando 3-2016-00994 del 21-01-2016</t>
  </si>
  <si>
    <t>SANDRA MILENA JIMÉNEZ CASTAÑO</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</si>
  <si>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</si>
  <si>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Honorarios entidad</t>
  </si>
  <si>
    <t>880121704  Servicios legales sobre contratos
80121706 Servicios Legales sobre derecho laboral.
80121707 Servicios Legales para disputas laborales.</t>
  </si>
  <si>
    <t xml:space="preserve">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
Así mismo, se evidencia que con los funcionarios actualmente vinculados a la Oficina Asesora Jurídica no es posible atender a cabalidad las situaciones señaladas en la presente necesidad, no solo porque la cantidad de profesionales es limitado, sino porque los mismos no cuentan con los conocimientos específicos en tales materias para adelantar adecuadamente la defensa técnica de la entidad  y prevenir el riesgo antijurídico.
</t>
  </si>
  <si>
    <t>JULIAN DARÍO HENAO CARDONA</t>
  </si>
  <si>
    <t>CAMILA TORRES</t>
  </si>
  <si>
    <t xml:space="preserve">OFICINA JURÍDICA </t>
  </si>
  <si>
    <t>SANDRA MILENA CÁCERES GONZÁLEZ</t>
  </si>
  <si>
    <t>880121704  Servicios legales sobre contratos</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</si>
  <si>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</si>
  <si>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En virtud del cierre de vigencia del Sr. Contralor, se hace necesario contratar un abogado (a) para que apoye la gestión en esta Subdirección, en lo que corresponde a la revisión de carpetas contractuales y liquidación de los contratos, suscritos durante el cuatrienio, así como brindar apoyo a los supervisores en la realización de los informes de supervisión, para lograr un buen desempeño en la ejecución contractual. 
Lo anterior, toda vez que los abogados de la Subdirección tienen a cargo con otras tareas, tales como los procesos contractuales, suscripción de los contratos etc., que no les permite llevar a cabo tales procedimientos, y adicionalmente, se requiere una persona que se dedique exclusivamente a la revisión y apoyo a la gestión de los supervisores, en cuanto a la realización de los informes que éstos presentan. 
</t>
  </si>
  <si>
    <t>Para el cumplimiento de las funciones asignadas a la Subdirección de Servicios Generales, se requiere la contratación de personal para prestar servicios profesionales para apoyar al grupo de Gestión Documental de la Contraloría de Bogotá, D.C., con conceptos jurídicos que permitan la aprobación de instrumentos archivísticos, tablas de valoración Documental, y Políticas de Caracterización de usuarios - para el acceso a los documentos que produce la Entidad.  Asesorar y apoyar la aplicación de las Tablas de Retención Documental al interior de la entidad y de las Dependencias que la componen.  Asesorar la actualización de los instrumentos archivísticos convalidados por el Consejo Distrital de Archivos de Bogotá.</t>
  </si>
  <si>
    <t>Teniendo en cuenta que la Contraloría tiene implementado desde el año  2014 el servicio de correo en la nube para 1.000 usuarios se hace necesario hacer la renovación de estas licencias para la vigencia 2016, ya que se constituye en la herramienta de comunicacion institucional.  Se hace necesario adquirir una solución integral de ANTIVIRUS que proteja los equipos de cómputo y los servidores de la entidad, ante posibles ataques informáticos.</t>
  </si>
  <si>
    <t>DIRECCIÓN SECTOR SALUD</t>
  </si>
  <si>
    <t>Contratar la prestación de servicios  de un profesional para apoyar la Dirección Sector Salud en el nuevo sistema del Plan de Desarrollo "Bogotá Mejor para Todos", en el Sector Salud, así como apoyar a las auditorías en la Programación del Primer Semestre del PAD.</t>
  </si>
  <si>
    <t>La Dirección Sector Salud requiere contratar la prestación de servicios  de un profesional para apoyar la Dirección Sector Salud en el nuevo sistema del Plan de Desarrollo "Bogotá Mejor para Todos", en el Sector Salud, así como apoyar a las auditorías en la Programación del Primer Semestre del PAD.</t>
  </si>
  <si>
    <r>
      <t xml:space="preserve">Contratar  los servicios de diseño, diagramación, impresión y distribución de cuatro (4)  ediciones trimestrales del periódico institucional “Control Capital” (cada edición con un tiraje de 100.000 ejemplares). 
</t>
    </r>
    <r>
      <rPr>
        <b/>
        <sz val="10"/>
        <rFont val="Arial"/>
        <family val="2"/>
      </rPr>
      <t>META 4 Proyecto 770: Desarrollar y ejecutar estrategias de comunicación</t>
    </r>
  </si>
  <si>
    <t xml:space="preserve">META 5.
 Adquisición de 1,500 bolsas biodegradables para residuos ordinarios y residuos reciclables. </t>
  </si>
  <si>
    <t>META 5.
Adquisición de puntos ecológicos para almacenamiento temporal de los residuos peligrosos generados en las sedes de la Contralorìa de Bogotá</t>
  </si>
  <si>
    <t>META 5.
Prestación del servicio de diseño de un sistema de reutilización de aguas lluvias,  presentación de alternativas tecnològicas de ahorro de agua en la contraloria de Bogotá y asesoría y acompañamiento en los trámites para el Registro de vertimientos de la Entidad.</t>
  </si>
  <si>
    <t>META 5.
Suministro, instalación y puesta en servicio de un sistema de generación de energía a través de paneles solares fotovoltaicos para la sede principal de la Contraloría de Bogotá</t>
  </si>
  <si>
    <t xml:space="preserve">META 5.
Contratar la prestación del servicio de mantenimiento de material vegetal para la Contraloría de Bogotá.
</t>
  </si>
  <si>
    <t>META 5.
Servicio de ilustración, diseño y diagramación, corrección de estilo e impresión de trescientos (300) ejemplares de un libro que reúna los cuentos que participaron en el tercer concurso de cuento interno sobre temáticas ambientales de la entidad, así como información del PIGA.</t>
  </si>
  <si>
    <t>META 5. Diseño, diagramación e impresión de calendarios de escritorio del año 2017, relacionados con el Plan Institucional de Gestión Ambiental -PIGA de la Contraloria de Bogota D.C</t>
  </si>
  <si>
    <t>META 5.
Prestación de Servicios de recolección, manejo, transporte y disposición final de los residuos peligrosos - tóneres, luminarias y envases contaminados - generados por la Contraloría de Bogotá.</t>
  </si>
  <si>
    <t>HENRY VARGAS DÍAZ</t>
  </si>
  <si>
    <r>
      <rPr>
        <b/>
        <sz val="10"/>
        <rFont val="Arial"/>
        <family val="2"/>
      </rPr>
      <t>META 4</t>
    </r>
    <r>
      <rPr>
        <sz val="10"/>
        <rFont val="Arial"/>
        <family val="2"/>
      </rPr>
      <t xml:space="preserve">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</si>
  <si>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Suministro, instalacion, cableado y obras complementarias para la implementacion de luminarias en la Entidad, de acuerdo a los  resultados del estudio y  diseño para su ejecución  de acuerdo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</si>
  <si>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Mantenimiento, adecuación y remodelación de las áreas de trabajo para las sedes de la Contraloría de Bogotá D.C.</t>
    </r>
  </si>
  <si>
    <r>
      <rPr>
        <b/>
        <sz val="10"/>
        <rFont val="Arial"/>
        <family val="2"/>
      </rPr>
      <t>META 4</t>
    </r>
    <r>
      <rPr>
        <sz val="10"/>
        <rFont val="Arial"/>
        <family val="2"/>
      </rPr>
      <t xml:space="preserve">
Suministro e instalación de mobiliario para oficinas y áreas de archivo, para las diferentes dependencias y sedes de la Contraloría de Bogotá, D.C.</t>
    </r>
  </si>
  <si>
    <r>
      <rPr>
        <b/>
        <sz val="10"/>
        <rFont val="Arial"/>
        <family val="2"/>
      </rPr>
      <t>META 4</t>
    </r>
    <r>
      <rPr>
        <sz val="10"/>
        <rFont val="Arial"/>
        <family val="2"/>
      </rPr>
      <t xml:space="preserve">
Obras  de mitigación para el  manejo de aguas servidas, superficiales y estabilidad geotécnica de la sede vacacional Hotel Club y Centro de Estudios de la Contraloría de Bogotá, ubicada en las fincas Pacande y Yajaira de la Vereda el Espinalito Municipio de Fusagasuga.</t>
    </r>
  </si>
  <si>
    <r>
      <rPr>
        <b/>
        <sz val="10"/>
        <rFont val="Arial"/>
        <family val="2"/>
      </rPr>
      <t>META 4</t>
    </r>
    <r>
      <rPr>
        <sz val="10"/>
        <rFont val="Arial"/>
        <family val="2"/>
      </rPr>
      <t xml:space="preserve">
Interventoría técnica, administrativa, jurídica, financiera y ambiental de la obras de mitigación para el  manejo de aguas servidas, superficiales y estabilidad geotécnica del Centro de Estudios de la Contraloría de Bogotá. </t>
    </r>
  </si>
  <si>
    <t>Adquisición de 1.100 Licencias de antivirus por un (1) año, para los computadores de la Contraloría de Bogotá, distribuidas de la siguiete manera: 1070 licencias para computadores personales (todo en uno, escritorio y portátiles) y 30 licencias para servidores (físicos y virtuales).</t>
  </si>
  <si>
    <t>ALEXANDRA MORENO BRICEÑO</t>
  </si>
  <si>
    <t>MÓNICA MARCELA QUINTERO GIRALDO</t>
  </si>
  <si>
    <t xml:space="preserve">SUBDIRECCIÓN DE CONTRATACIÓN </t>
  </si>
  <si>
    <t>Memorando del 29-01-2016</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</si>
  <si>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</si>
  <si>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En desarrollo de los objetivos institucionales, es necesario adoptar nuevas formas de comunicación, orientadas a vincular los medios digitales, las redes sociales y las modernas tecnologías con la estrategia de comunicación institucional, con el objeto de seguir posicionando a la Contraloría de Bogotá como un organismo de control fiscal técnico, eficiente, efectivo y transparente.
El buen manejo de las herramientas digitales, con estrategias de comunicación claras, mejorará la imagen de la organización, generará una cercanía mayor con la sociedad y facilitará el acceso de los ciudadanos a la información que tienen y gestionan entidades como los organismos de control.</t>
  </si>
  <si>
    <t>Prestar los servicios profesionales a la Dirección de Hábitat y Ambiente de la Contraloría de Bogotá, D.C., en desarrollo de los temas técnicos ambientales relacionados con el proceso auditor, en cumplimiento del PAD 2016.</t>
  </si>
  <si>
    <t>Memorando 3-2016-01393 del 27-01-2016</t>
  </si>
  <si>
    <t>JOHANNA CEPEDA AMARIS</t>
  </si>
  <si>
    <t>SORAYA ASTRID MURCIA QUINTERO</t>
  </si>
  <si>
    <t>CARMEN SOFÍA PRIETO DUEÑAS</t>
  </si>
  <si>
    <t>Memorando 3-2016-0922 del 18-01-2016</t>
  </si>
  <si>
    <t>BIVIANA DUQUE TORO</t>
  </si>
  <si>
    <t>Contratar los servicios Profesionales para la realización de la visita de seguimiento año 2015 al Sistema Integrado de Gestión – SIG -, bajo las normas técnica NTC ISO 9001:2008 y NTCGP 1000:2009.</t>
  </si>
  <si>
    <t xml:space="preserve">Con el fin de verificar el cumplimiento de los requisitos de las normas ISO 9001:2008 y NTCGP 1000:2009 y lograr de esta forma mantener la certificacion al sistema, como un instrumento para mejorar la  gestion institucional y el logro de los objetivos y metas establecidas. </t>
  </si>
  <si>
    <t xml:space="preserve">80101504 Servicios de asesoramiento sobre planificación estratégica.
</t>
  </si>
  <si>
    <t>ADRIANA DEL PILAR GUERRA MARTÍNEZ</t>
  </si>
  <si>
    <t>84111603 Auditorías Internas</t>
  </si>
  <si>
    <t>Contratar la prestación de servicios para la ejecución de actividades campestres recreativas con ocasión a la celebración del día del niño y vacaciones recreativas en junio y diciembre..</t>
  </si>
  <si>
    <t xml:space="preserve">Como parte de los estimulos de la entidad es necesario celebrar el dia del niños, realziar las vacaciones recreativas y festejar el 31 de octubre a los hijos de los servidores(as) de la entidad.  </t>
  </si>
  <si>
    <t>YAMILE MEDINA MEDINA</t>
  </si>
  <si>
    <t>Suministro de combustible de gasolina tipo corriente y ACPM, para el parque automotor de propiedad de la Contraloría deBogotá D.C., y de los que llegare a ser leglamente responsable al servicio de la Entidad.</t>
  </si>
  <si>
    <t>(2) SUSCRIPCIONES DIARIO EL TIEMPO
(2) SUSCRIPCIONES DIARIO PORTAFOLIO
Oficina Asesora de Comunicaciones y Contralor Auxiliar</t>
  </si>
  <si>
    <t>(2( SUSCRIPCIONES DIARIO EL TIEMPO
(1) SUSCRIPCION DIARIO PORTAFOLIO
Contralor y Economía y Política Pública</t>
  </si>
  <si>
    <t>DIANA MARCELA MARTÍNEZ</t>
  </si>
  <si>
    <t>En elaboración de estudIo previo</t>
  </si>
  <si>
    <t>Memorando 3-2016-00035 del 04-01-2016.</t>
  </si>
  <si>
    <t>FECHA DE CORTE: 31-01-2016</t>
  </si>
  <si>
    <t>META 2
Adquisición de 1.000 Licencias de uso de correo en la nube de Exchange On line por un (1) año.</t>
  </si>
  <si>
    <t xml:space="preserve">Memorando 3-2015-26035 del 14-12-2015. 
Devuelto con observaciones.
Reenviado memorando 3-2016-00242 del 08-01-2016.
</t>
  </si>
  <si>
    <t>En elaboración de contrato</t>
  </si>
  <si>
    <t xml:space="preserve">Memorando 3-2016-00698 del 18-01-2016
</t>
  </si>
  <si>
    <t xml:space="preserve">Memorando del 28-01-2016.
</t>
  </si>
  <si>
    <t>Memorando 3-2016-00574 del 14-01-2016</t>
  </si>
  <si>
    <t>83121703 Servicios relacionados con el internet</t>
  </si>
  <si>
    <t>BISMAR</t>
  </si>
  <si>
    <r>
      <rPr>
        <b/>
        <sz val="10"/>
        <rFont val="Arial"/>
        <family val="2"/>
      </rPr>
      <t>META 7.</t>
    </r>
    <r>
      <rPr>
        <sz val="10"/>
        <rFont val="Arial"/>
        <family val="2"/>
      </rPr>
      <t xml:space="preserve">
Prestación de servicios profesionales para apoyar al grupo de Gestión Documental de la Contraloría de Bogotá, D.C., con conceptos jurídicos que permitan la aprobación de instrumentos archivísticos, tablas de valoración Documental, yhistoria institucional de la entidad,cuadros de clasificación documental y políticas  de Caracterización de usuarios - para el acceso a los documentos que produce la Entidad.  Asesorar y apoyar la aplicación de las Tablas de Retención Documental al interior de la entidad y de las Dependencias que la componen.  Asesorar la actualización de los instrumentos archivísticos convalidados por el Consejo Distrital de Archivos de Bogotá.</t>
    </r>
  </si>
  <si>
    <r>
      <rPr>
        <b/>
        <sz val="10"/>
        <rFont val="Arial"/>
        <family val="2"/>
      </rPr>
      <t>META 7.</t>
    </r>
    <r>
      <rPr>
        <sz val="10"/>
        <rFont val="Arial"/>
        <family val="2"/>
      </rPr>
      <t xml:space="preserve">
Contratar la Prestación de servicios de un bachiller para apoyar al grupo de Gestión Documental de la Contraloría de Bogotá, D.C., con la identificación y clasificación de expedientes y carpetas con base en las tablas de retención documental, la foliación y mantenimiento de los expedientes y carpetas y apoyar los procesos de capacitación y acompañamiento de áreasen la aplicación de las TRD.</t>
    </r>
  </si>
  <si>
    <r>
      <rPr>
        <b/>
        <sz val="10"/>
        <rFont val="Arial"/>
        <family val="2"/>
      </rPr>
      <t>META 7.</t>
    </r>
    <r>
      <rPr>
        <sz val="10"/>
        <rFont val="Arial"/>
        <family val="2"/>
      </rPr>
      <t xml:space="preserve">
Contratar la Prestación de servicios de un bachiller para apoyar al grupo de Gestión Documental de la Contraloría de Bogotá, D.C., con la identificación y clasificación de expedientes y carpetas con base en las tablas de retención documental, la foliación y mantenimiento de los expedientes y carpetas y apoyar los procesos de capacitación y acompañamiento de áreas en la aplicación de las TRD.</t>
    </r>
  </si>
  <si>
    <r>
      <rPr>
        <b/>
        <sz val="10"/>
        <rFont val="Arial"/>
        <family val="2"/>
      </rPr>
      <t>META 7.</t>
    </r>
    <r>
      <rPr>
        <sz val="10"/>
        <rFont val="Arial"/>
        <family val="2"/>
      </rPr>
      <t xml:space="preserve">
Prestación de Servicios como técnico archivista y administración documental para el apoyo al grupo de Gestión Documental</t>
    </r>
  </si>
  <si>
    <r>
      <rPr>
        <b/>
        <sz val="10"/>
        <rFont val="Arial"/>
        <family val="2"/>
      </rPr>
      <t>META 7.</t>
    </r>
    <r>
      <rPr>
        <sz val="10"/>
        <rFont val="Arial"/>
        <family val="2"/>
      </rPr>
      <t xml:space="preserve">
Contratar la prestación de servicios de un bachiller que apoye al grupo de gestión documental de la CB, con la identificación y clasificación de expedientes y carpetas con base en las tablas de retención documental, la foliación y mantenimiento de los expedientes y carpetas y apoyar la capacitación y acompañamiento de áreas en la aplicación de las TRD.</t>
    </r>
  </si>
  <si>
    <r>
      <t xml:space="preserve">(3) suscripciones por un (1) año de la </t>
    </r>
    <r>
      <rPr>
        <b/>
        <sz val="11"/>
        <rFont val="Arial"/>
        <family val="2"/>
      </rPr>
      <t>Revista Dinero</t>
    </r>
    <r>
      <rPr>
        <sz val="11"/>
        <rFont val="Arial"/>
        <family val="2"/>
      </rPr>
      <t xml:space="preserve"> para: Despacho Contralor, Dirección de Estudios de Economía y Política Pública y Oficina Asesora de Comunicaciones.  (2) suscripciones por un (1) año de la </t>
    </r>
    <r>
      <rPr>
        <b/>
        <sz val="11"/>
        <rFont val="Arial"/>
        <family val="2"/>
      </rPr>
      <t>Revista Semana</t>
    </r>
    <r>
      <rPr>
        <sz val="11"/>
        <rFont val="Arial"/>
        <family val="2"/>
      </rPr>
      <t xml:space="preserve"> para: Despacho Contralor y Oficina Asesora de Comunicaciones.</t>
    </r>
  </si>
  <si>
    <t>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META 1. Desarrollar pedagogía social, formativa e ilustrativa $290.000.000
META 2. Realizar acciones ciudadanas especiales $200.000.000
META 3. Utilizar los medios locales de comunicación $51.800.000</t>
  </si>
  <si>
    <t>Memorando 3-2015-25467 del 04-12-2015.
Devuelto para ajustes con memorando 3-2016-00473 del 13-01-2016.</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</si>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</sst>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64" formatCode="_ * #,##0.00_ ;_ * \-#,##0.00_ ;_ * &quot;-&quot;??_ ;_ @_ "/>
    <numFmt numFmtId="165" formatCode="#,##0.00\ _€"/>
    <numFmt numFmtId="166" formatCode="#,##0\ _€"/>
    <numFmt numFmtId="167" formatCode="_ * #,##0_ ;_ * \-#,##0_ ;_ * &quot;-&quot;??_ ;_ @_ "/>
    <numFmt numFmtId="168" formatCode="dd/mm/yyyy;@"/>
    <numFmt numFmtId="169" formatCode="0_)"/>
    <numFmt numFmtId="170" formatCode="yyyy\-mm\-dd;@"/>
  </numFmts>
  <fonts count="32"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3"/>
      <color indexed="56"/>
      <name val="Calibri"/>
      <family val="2"/>
    </font>
    <font>
      <b/>
      <sz val="11"/>
      <color indexed="56"/>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b/>
      <sz val="10"/>
      <name val="Arial"/>
      <family val="2"/>
    </font>
    <font>
      <sz val="10"/>
      <color indexed="8"/>
      <name val="Arial"/>
      <family val="2"/>
    </font>
    <font>
      <b/>
      <sz val="9"/>
      <name val="Arial"/>
      <family val="2"/>
    </font>
    <font>
      <b/>
      <sz val="12"/>
      <name val="Arial"/>
      <family val="2"/>
    </font>
    <font>
      <b/>
      <sz val="11"/>
      <name val="Arial"/>
      <family val="2"/>
    </font>
    <font>
      <sz val="10"/>
      <color rgb="FFFF0000"/>
      <name val="Arial"/>
      <family val="2"/>
    </font>
    <font>
      <sz val="10"/>
      <color indexed="63"/>
      <name val="Arial"/>
      <family val="2"/>
    </font>
    <font>
      <b/>
      <sz val="9"/>
      <color indexed="81"/>
      <name val="Tahoma"/>
      <family val="2"/>
    </font>
    <font>
      <sz val="9"/>
      <color indexed="81"/>
      <name val="Tahoma"/>
      <family val="2"/>
    </font>
    <font>
      <sz val="11"/>
      <color rgb="FFFF0000"/>
      <name val="Calibri"/>
      <family val="2"/>
    </font>
    <font>
      <b/>
      <sz val="20"/>
      <name val="Arial"/>
      <family val="2"/>
    </font>
    <font>
      <sz val="11"/>
      <name val="Calibri"/>
      <family val="2"/>
    </font>
    <font>
      <b/>
      <sz val="11"/>
      <name val="Calibri"/>
      <family val="2"/>
    </font>
    <font>
      <sz val="10"/>
      <color rgb="FF000000"/>
      <name val="Arial"/>
      <family val="2"/>
    </font>
    <font>
      <sz val="10"/>
      <color theme="1"/>
      <name val="Arial"/>
      <family val="2"/>
    </font>
    <font>
      <sz val="11.5"/>
      <name val="Arial"/>
      <family val="2"/>
    </font>
    <font>
      <sz val="10"/>
      <color rgb="FF00B0F0"/>
      <name val="Arial"/>
      <family val="2"/>
    </font>
    <font>
      <sz val="1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FF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21" borderId="0" applyNumberFormat="0" applyBorder="0" applyAlignment="0" applyProtection="0"/>
    <xf numFmtId="0" fontId="4" fillId="3" borderId="0" applyNumberFormat="0" applyBorder="0" applyAlignment="0" applyProtection="0"/>
    <xf numFmtId="0" fontId="5" fillId="12" borderId="1" applyNumberFormat="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164" fontId="1" fillId="0" borderId="0" applyFont="0" applyFill="0" applyBorder="0" applyAlignment="0" applyProtection="0"/>
    <xf numFmtId="0" fontId="9" fillId="13" borderId="0" applyNumberFormat="0" applyBorder="0" applyAlignment="0" applyProtection="0"/>
    <xf numFmtId="0" fontId="2" fillId="0" borderId="0"/>
    <xf numFmtId="0" fontId="10" fillId="0" borderId="0"/>
    <xf numFmtId="0" fontId="2" fillId="0" borderId="0"/>
    <xf numFmtId="0" fontId="11" fillId="12" borderId="4" applyNumberFormat="0" applyAlignment="0" applyProtection="0"/>
    <xf numFmtId="0" fontId="12" fillId="0" borderId="0" applyNumberFormat="0" applyFill="0" applyBorder="0" applyAlignment="0" applyProtection="0"/>
    <xf numFmtId="0" fontId="13" fillId="0" borderId="5" applyNumberFormat="0" applyFill="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0" fontId="2" fillId="0" borderId="0" xfId="34"/>
    <xf numFmtId="49" fontId="16" fillId="22" borderId="6" xfId="34" applyNumberFormat="1" applyFont="1" applyFill="1" applyBorder="1" applyAlignment="1">
      <alignment horizontal="center" vertical="center" wrapText="1"/>
    </xf>
    <xf numFmtId="49" fontId="16" fillId="22" borderId="6" xfId="33" applyNumberFormat="1" applyFont="1" applyFill="1" applyBorder="1" applyAlignment="1">
      <alignment horizontal="center" vertical="center" wrapText="1"/>
    </xf>
    <xf numFmtId="3" fontId="16" fillId="22" borderId="6" xfId="34" applyNumberFormat="1" applyFont="1" applyFill="1" applyBorder="1" applyAlignment="1">
      <alignment horizontal="center" vertical="center" wrapText="1"/>
    </xf>
    <xf numFmtId="0" fontId="16" fillId="22" borderId="6" xfId="34" applyNumberFormat="1" applyFont="1" applyFill="1" applyBorder="1" applyAlignment="1">
      <alignment horizontal="center" vertical="center" wrapText="1"/>
    </xf>
    <xf numFmtId="0" fontId="0" fillId="0" borderId="0" xfId="0" applyAlignment="1">
      <alignment horizontal="justify" vertical="center" wrapText="1"/>
    </xf>
    <xf numFmtId="165" fontId="16" fillId="22" borderId="6" xfId="34" applyNumberFormat="1" applyFont="1" applyFill="1" applyBorder="1" applyAlignment="1">
      <alignment horizontal="center" vertical="center" wrapText="1"/>
    </xf>
    <xf numFmtId="14" fontId="1" fillId="23" borderId="6" xfId="0" applyNumberFormat="1" applyFont="1" applyFill="1" applyBorder="1" applyAlignment="1">
      <alignment horizontal="right" vertical="top"/>
    </xf>
    <xf numFmtId="166" fontId="1" fillId="23" borderId="6" xfId="0" applyNumberFormat="1" applyFont="1" applyFill="1" applyBorder="1" applyAlignment="1">
      <alignment horizontal="center" vertical="top"/>
    </xf>
    <xf numFmtId="1" fontId="1" fillId="23" borderId="6" xfId="38" applyNumberFormat="1" applyFont="1" applyFill="1" applyBorder="1" applyAlignment="1" applyProtection="1">
      <alignment horizontal="justify" vertical="top" wrapText="1"/>
    </xf>
    <xf numFmtId="0" fontId="20" fillId="23" borderId="6" xfId="0" applyFont="1" applyFill="1" applyBorder="1" applyAlignment="1">
      <alignment horizontal="left" vertical="top" wrapText="1"/>
    </xf>
    <xf numFmtId="0" fontId="1" fillId="23" borderId="6" xfId="0" applyFont="1" applyFill="1" applyBorder="1" applyAlignment="1">
      <alignment horizontal="justify" vertical="top" wrapText="1"/>
    </xf>
    <xf numFmtId="0" fontId="1" fillId="23" borderId="6" xfId="34" applyFont="1" applyFill="1" applyBorder="1" applyAlignment="1">
      <alignment horizontal="justify" vertical="top" wrapText="1"/>
    </xf>
    <xf numFmtId="0" fontId="1" fillId="23" borderId="12" xfId="34" applyFont="1" applyFill="1" applyBorder="1" applyAlignment="1">
      <alignment horizontal="justify" vertical="top" wrapText="1"/>
    </xf>
    <xf numFmtId="49" fontId="18" fillId="22" borderId="6" xfId="34" applyNumberFormat="1" applyFont="1" applyFill="1" applyBorder="1" applyAlignment="1">
      <alignment horizontal="center" vertical="center" wrapText="1"/>
    </xf>
    <xf numFmtId="0" fontId="0" fillId="0" borderId="0" xfId="0" applyAlignment="1">
      <alignment horizontal="center"/>
    </xf>
    <xf numFmtId="0" fontId="1" fillId="23" borderId="12" xfId="34" applyFont="1" applyFill="1" applyBorder="1" applyAlignment="1">
      <alignment vertical="top" wrapText="1"/>
    </xf>
    <xf numFmtId="0" fontId="1" fillId="23" borderId="6" xfId="34" applyFont="1" applyFill="1" applyBorder="1" applyAlignment="1">
      <alignment horizontal="left" vertical="top" wrapText="1"/>
    </xf>
    <xf numFmtId="14" fontId="1" fillId="23" borderId="6" xfId="0" applyNumberFormat="1" applyFont="1" applyFill="1" applyBorder="1" applyAlignment="1">
      <alignment horizontal="left" vertical="top" wrapText="1"/>
    </xf>
    <xf numFmtId="49" fontId="1" fillId="23" borderId="6" xfId="33" applyNumberFormat="1" applyFont="1" applyFill="1" applyBorder="1" applyAlignment="1">
      <alignment horizontal="justify" vertical="top"/>
    </xf>
    <xf numFmtId="0" fontId="1" fillId="23" borderId="6" xfId="0" applyFont="1" applyFill="1" applyBorder="1" applyAlignment="1">
      <alignment horizontal="center" vertical="top"/>
    </xf>
    <xf numFmtId="0" fontId="19" fillId="23" borderId="0" xfId="0" applyFont="1" applyFill="1"/>
    <xf numFmtId="0" fontId="15" fillId="23" borderId="6" xfId="34" applyFont="1" applyFill="1" applyBorder="1" applyAlignment="1">
      <alignment horizontal="justify" vertical="top"/>
    </xf>
    <xf numFmtId="166" fontId="1" fillId="23" borderId="6" xfId="34" applyNumberFormat="1" applyFont="1" applyFill="1" applyBorder="1" applyAlignment="1">
      <alignment vertical="top" wrapText="1"/>
    </xf>
    <xf numFmtId="1" fontId="1" fillId="23" borderId="6" xfId="0" applyNumberFormat="1" applyFont="1" applyFill="1" applyBorder="1" applyAlignment="1">
      <alignment horizontal="center" vertical="top" wrapText="1"/>
    </xf>
    <xf numFmtId="49" fontId="1" fillId="23" borderId="6" xfId="34" applyNumberFormat="1" applyFont="1" applyFill="1" applyBorder="1" applyAlignment="1">
      <alignment horizontal="center" vertical="top" wrapText="1"/>
    </xf>
    <xf numFmtId="49" fontId="1" fillId="23" borderId="6" xfId="34" applyNumberFormat="1" applyFont="1" applyFill="1" applyBorder="1" applyAlignment="1">
      <alignment horizontal="justify" vertical="top" wrapText="1"/>
    </xf>
    <xf numFmtId="49" fontId="1" fillId="23" borderId="6" xfId="34" applyNumberFormat="1" applyFont="1" applyFill="1" applyBorder="1" applyAlignment="1">
      <alignment horizontal="left" vertical="top" wrapText="1"/>
    </xf>
    <xf numFmtId="0" fontId="1" fillId="23" borderId="6" xfId="0" applyNumberFormat="1" applyFont="1" applyFill="1" applyBorder="1" applyAlignment="1" applyProtection="1">
      <alignment horizontal="justify" vertical="top" wrapText="1"/>
    </xf>
    <xf numFmtId="167" fontId="1" fillId="23" borderId="6" xfId="30" applyNumberFormat="1" applyFont="1" applyFill="1" applyBorder="1" applyAlignment="1">
      <alignment horizontal="right" vertical="top"/>
    </xf>
    <xf numFmtId="14" fontId="1" fillId="23" borderId="6" xfId="0" applyNumberFormat="1" applyFont="1" applyFill="1" applyBorder="1" applyAlignment="1">
      <alignment horizontal="right" vertical="top" wrapText="1"/>
    </xf>
    <xf numFmtId="0" fontId="15" fillId="23" borderId="6" xfId="34" applyFont="1" applyFill="1" applyBorder="1" applyAlignment="1">
      <alignment horizontal="center" vertical="top"/>
    </xf>
    <xf numFmtId="169" fontId="1" fillId="23" borderId="6" xfId="33" applyNumberFormat="1" applyFont="1" applyFill="1" applyBorder="1" applyAlignment="1" applyProtection="1">
      <alignment horizontal="center" vertical="top"/>
    </xf>
    <xf numFmtId="0" fontId="0" fillId="0" borderId="14" xfId="0" applyBorder="1"/>
    <xf numFmtId="0" fontId="0" fillId="0" borderId="15" xfId="0" applyBorder="1"/>
    <xf numFmtId="49" fontId="1" fillId="23" borderId="12" xfId="34" applyNumberFormat="1" applyFont="1" applyFill="1" applyBorder="1" applyAlignment="1">
      <alignment horizontal="justify" vertical="top" wrapText="1"/>
    </xf>
    <xf numFmtId="49" fontId="1" fillId="23" borderId="13" xfId="34" applyNumberFormat="1" applyFont="1" applyFill="1" applyBorder="1" applyAlignment="1">
      <alignment horizontal="left" vertical="top" wrapText="1"/>
    </xf>
    <xf numFmtId="169" fontId="1" fillId="23" borderId="6" xfId="33" applyNumberFormat="1" applyFont="1" applyFill="1" applyBorder="1" applyAlignment="1" applyProtection="1">
      <alignment horizontal="left" vertical="top"/>
    </xf>
    <xf numFmtId="0" fontId="1" fillId="23" borderId="6" xfId="39" applyFont="1" applyFill="1" applyBorder="1" applyAlignment="1">
      <alignment vertical="top" wrapText="1"/>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6" xfId="0" applyBorder="1"/>
    <xf numFmtId="14" fontId="1" fillId="23" borderId="6" xfId="34" applyNumberFormat="1" applyFont="1" applyFill="1" applyBorder="1" applyAlignment="1">
      <alignment horizontal="right" vertical="top" wrapText="1"/>
    </xf>
    <xf numFmtId="165" fontId="0" fillId="0" borderId="0" xfId="0" applyNumberFormat="1" applyAlignment="1">
      <alignment horizontal="right"/>
    </xf>
    <xf numFmtId="0" fontId="0" fillId="0" borderId="0" xfId="0" applyAlignment="1">
      <alignment horizontal="right"/>
    </xf>
    <xf numFmtId="0" fontId="16" fillId="25" borderId="6" xfId="34" applyNumberFormat="1" applyFont="1" applyFill="1" applyBorder="1" applyAlignment="1">
      <alignment horizontal="center" vertical="center" wrapText="1"/>
    </xf>
    <xf numFmtId="0" fontId="14" fillId="25" borderId="6" xfId="34" applyNumberFormat="1" applyFont="1" applyFill="1" applyBorder="1" applyAlignment="1">
      <alignment horizontal="center" vertical="center" wrapText="1"/>
    </xf>
    <xf numFmtId="0" fontId="14" fillId="25" borderId="12" xfId="34" applyNumberFormat="1" applyFont="1" applyFill="1" applyBorder="1" applyAlignment="1">
      <alignment horizontal="center" vertical="center" wrapText="1"/>
    </xf>
    <xf numFmtId="0" fontId="19" fillId="23" borderId="6" xfId="0" applyFont="1" applyFill="1" applyBorder="1"/>
    <xf numFmtId="165" fontId="16" fillId="24" borderId="6" xfId="34" applyNumberFormat="1" applyFont="1" applyFill="1" applyBorder="1" applyAlignment="1">
      <alignment horizontal="center" vertical="center" wrapText="1"/>
    </xf>
    <xf numFmtId="167" fontId="16" fillId="26" borderId="6" xfId="30" applyNumberFormat="1" applyFont="1" applyFill="1" applyBorder="1" applyAlignment="1">
      <alignment horizontal="center" vertical="center" wrapText="1"/>
    </xf>
    <xf numFmtId="49" fontId="16" fillId="27" borderId="6" xfId="34" applyNumberFormat="1" applyFont="1" applyFill="1" applyBorder="1" applyAlignment="1">
      <alignment horizontal="center" vertical="center" wrapText="1"/>
    </xf>
    <xf numFmtId="49" fontId="16" fillId="24" borderId="6" xfId="34" applyNumberFormat="1" applyFont="1" applyFill="1" applyBorder="1" applyAlignment="1">
      <alignment horizontal="center" vertical="center" wrapText="1"/>
    </xf>
    <xf numFmtId="0" fontId="0" fillId="24" borderId="0" xfId="0" applyFill="1" applyAlignment="1">
      <alignment horizontal="center"/>
    </xf>
    <xf numFmtId="0" fontId="0" fillId="24" borderId="0" xfId="0" applyFill="1" applyAlignment="1">
      <alignment horizontal="justify"/>
    </xf>
    <xf numFmtId="165" fontId="0" fillId="24" borderId="0" xfId="0" applyNumberFormat="1" applyFill="1" applyAlignment="1">
      <alignment horizontal="right"/>
    </xf>
    <xf numFmtId="0" fontId="14" fillId="23" borderId="6" xfId="34" applyFont="1" applyFill="1" applyBorder="1" applyAlignment="1">
      <alignment horizontal="justify" vertical="top" wrapText="1"/>
    </xf>
    <xf numFmtId="166" fontId="14" fillId="23" borderId="6" xfId="34" applyNumberFormat="1" applyFont="1" applyFill="1" applyBorder="1" applyAlignment="1">
      <alignment horizontal="right" vertical="top" wrapText="1"/>
    </xf>
    <xf numFmtId="0" fontId="0" fillId="23" borderId="0" xfId="0" applyFill="1" applyAlignment="1">
      <alignment horizontal="center"/>
    </xf>
    <xf numFmtId="0" fontId="0" fillId="23" borderId="0" xfId="0" applyFill="1" applyAlignment="1">
      <alignment horizontal="justify"/>
    </xf>
    <xf numFmtId="0" fontId="0" fillId="23" borderId="0" xfId="0" applyFill="1" applyAlignment="1">
      <alignment horizontal="justify" vertical="center" wrapText="1"/>
    </xf>
    <xf numFmtId="0" fontId="2" fillId="0" borderId="0" xfId="34" applyAlignment="1">
      <alignment horizontal="justify" vertical="center"/>
    </xf>
    <xf numFmtId="0" fontId="1" fillId="23" borderId="6" xfId="0" applyFont="1" applyFill="1" applyBorder="1" applyAlignment="1">
      <alignment horizontal="right" vertical="top"/>
    </xf>
    <xf numFmtId="0" fontId="0" fillId="23" borderId="6" xfId="0" applyFill="1" applyBorder="1" applyAlignment="1">
      <alignment vertical="top" wrapText="1"/>
    </xf>
    <xf numFmtId="170" fontId="1" fillId="23" borderId="6" xfId="0" applyNumberFormat="1" applyFont="1" applyFill="1" applyBorder="1" applyAlignment="1" applyProtection="1">
      <alignment horizontal="center" vertical="top" wrapText="1"/>
    </xf>
    <xf numFmtId="14" fontId="1" fillId="23" borderId="6" xfId="0" applyNumberFormat="1" applyFont="1" applyFill="1" applyBorder="1" applyAlignment="1">
      <alignment horizontal="center" vertical="top" wrapText="1"/>
    </xf>
    <xf numFmtId="170" fontId="1" fillId="23" borderId="6" xfId="0" applyNumberFormat="1" applyFont="1" applyFill="1" applyBorder="1" applyAlignment="1">
      <alignment horizontal="center" vertical="top" wrapText="1"/>
    </xf>
    <xf numFmtId="0" fontId="1" fillId="23" borderId="0" xfId="0" applyFont="1" applyFill="1" applyAlignment="1">
      <alignment vertical="top" wrapText="1"/>
    </xf>
    <xf numFmtId="165" fontId="16" fillId="29" borderId="6" xfId="34" applyNumberFormat="1" applyFont="1" applyFill="1" applyBorder="1" applyAlignment="1">
      <alignment horizontal="center" vertical="center" wrapText="1"/>
    </xf>
    <xf numFmtId="170" fontId="1" fillId="23" borderId="6" xfId="0" applyNumberFormat="1" applyFont="1" applyFill="1" applyBorder="1" applyAlignment="1" applyProtection="1">
      <alignment horizontal="right" vertical="top" wrapText="1"/>
    </xf>
    <xf numFmtId="1" fontId="28" fillId="23" borderId="6" xfId="0" applyNumberFormat="1" applyFont="1" applyFill="1" applyBorder="1" applyAlignment="1">
      <alignment horizontal="center" vertical="top" wrapText="1"/>
    </xf>
    <xf numFmtId="0" fontId="1" fillId="23" borderId="6" xfId="0" applyFont="1" applyFill="1" applyBorder="1" applyAlignment="1">
      <alignment horizontal="left" vertical="top" wrapText="1"/>
    </xf>
    <xf numFmtId="0" fontId="15" fillId="23" borderId="6" xfId="34" applyFont="1" applyFill="1" applyBorder="1" applyAlignment="1">
      <alignment horizontal="left" vertical="top" wrapText="1"/>
    </xf>
    <xf numFmtId="0" fontId="1" fillId="23" borderId="6" xfId="34" applyFont="1" applyFill="1" applyBorder="1" applyAlignment="1">
      <alignment horizontal="center" vertical="top"/>
    </xf>
    <xf numFmtId="0" fontId="15" fillId="23" borderId="12" xfId="34" applyFont="1" applyFill="1" applyBorder="1" applyAlignment="1">
      <alignment horizontal="center" vertical="top" wrapText="1"/>
    </xf>
    <xf numFmtId="166" fontId="1" fillId="23" borderId="6" xfId="34" applyNumberFormat="1" applyFont="1" applyFill="1" applyBorder="1" applyAlignment="1">
      <alignment horizontal="right" vertical="top" wrapText="1"/>
    </xf>
    <xf numFmtId="1" fontId="1" fillId="23" borderId="6" xfId="34" applyNumberFormat="1" applyFont="1" applyFill="1" applyBorder="1" applyAlignment="1">
      <alignment horizontal="center" vertical="top" wrapText="1"/>
    </xf>
    <xf numFmtId="0" fontId="15" fillId="23" borderId="6" xfId="34" applyFont="1" applyFill="1" applyBorder="1" applyAlignment="1">
      <alignment vertical="top" wrapText="1"/>
    </xf>
    <xf numFmtId="0" fontId="15" fillId="23" borderId="12" xfId="34" applyFont="1" applyFill="1" applyBorder="1" applyAlignment="1">
      <alignment horizontal="justify" vertical="top" wrapText="1"/>
    </xf>
    <xf numFmtId="0" fontId="2" fillId="23" borderId="6" xfId="34" applyFill="1" applyBorder="1" applyAlignment="1">
      <alignment horizontal="justify" vertical="top"/>
    </xf>
    <xf numFmtId="0" fontId="15" fillId="23" borderId="6" xfId="34" applyFont="1" applyFill="1" applyBorder="1" applyAlignment="1">
      <alignment horizontal="justify" vertical="top" wrapText="1"/>
    </xf>
    <xf numFmtId="0" fontId="15" fillId="23" borderId="6" xfId="34" applyFont="1" applyFill="1" applyBorder="1" applyAlignment="1">
      <alignment horizontal="center" vertical="top" wrapText="1"/>
    </xf>
    <xf numFmtId="167" fontId="1" fillId="23" borderId="6" xfId="30" applyNumberFormat="1" applyFont="1" applyFill="1" applyBorder="1" applyAlignment="1">
      <alignment horizontal="right" vertical="top" wrapText="1"/>
    </xf>
    <xf numFmtId="14" fontId="1" fillId="23" borderId="6" xfId="0" applyNumberFormat="1" applyFont="1" applyFill="1" applyBorder="1" applyAlignment="1">
      <alignment vertical="top" wrapText="1"/>
    </xf>
    <xf numFmtId="0" fontId="1" fillId="23" borderId="6" xfId="34" applyFont="1" applyFill="1" applyBorder="1" applyAlignment="1">
      <alignment vertical="top" wrapText="1"/>
    </xf>
    <xf numFmtId="49" fontId="1" fillId="23" borderId="6" xfId="33" applyNumberFormat="1" applyFont="1" applyFill="1" applyBorder="1" applyAlignment="1">
      <alignment horizontal="justify" vertical="top" wrapText="1"/>
    </xf>
    <xf numFmtId="49" fontId="1" fillId="23" borderId="6" xfId="33" applyNumberFormat="1" applyFont="1" applyFill="1" applyBorder="1" applyAlignment="1">
      <alignment horizontal="center" vertical="top" wrapText="1"/>
    </xf>
    <xf numFmtId="0" fontId="1" fillId="23" borderId="6" xfId="0" applyFont="1" applyFill="1" applyBorder="1" applyAlignment="1">
      <alignment horizontal="center" vertical="top" wrapText="1"/>
    </xf>
    <xf numFmtId="3" fontId="1" fillId="23" borderId="6" xfId="0" applyNumberFormat="1" applyFont="1" applyFill="1" applyBorder="1" applyAlignment="1">
      <alignment horizontal="right" vertical="top"/>
    </xf>
    <xf numFmtId="0" fontId="1" fillId="23" borderId="12" xfId="0" applyFont="1" applyFill="1" applyBorder="1" applyAlignment="1" applyProtection="1">
      <alignment horizontal="justify" vertical="top"/>
      <protection locked="0"/>
    </xf>
    <xf numFmtId="166" fontId="1" fillId="23" borderId="6" xfId="0" applyNumberFormat="1" applyFont="1" applyFill="1" applyBorder="1" applyAlignment="1">
      <alignment horizontal="center" vertical="top" wrapText="1"/>
    </xf>
    <xf numFmtId="5" fontId="1" fillId="23" borderId="6" xfId="30" applyNumberFormat="1" applyFont="1" applyFill="1" applyBorder="1" applyAlignment="1">
      <alignment horizontal="justify" vertical="top" wrapText="1"/>
    </xf>
    <xf numFmtId="14" fontId="1" fillId="23" borderId="12" xfId="0" applyNumberFormat="1" applyFont="1" applyFill="1" applyBorder="1" applyAlignment="1">
      <alignment horizontal="justify" vertical="top" wrapText="1"/>
    </xf>
    <xf numFmtId="14" fontId="1" fillId="23" borderId="6" xfId="34" applyNumberFormat="1" applyFont="1" applyFill="1" applyBorder="1" applyAlignment="1">
      <alignment vertical="top" wrapText="1"/>
    </xf>
    <xf numFmtId="0" fontId="1" fillId="23" borderId="6" xfId="0" applyFont="1" applyFill="1" applyBorder="1" applyAlignment="1">
      <alignment horizontal="justify" vertical="top"/>
    </xf>
    <xf numFmtId="0" fontId="1" fillId="23" borderId="6" xfId="0" applyFont="1" applyFill="1" applyBorder="1" applyAlignment="1">
      <alignment vertical="top"/>
    </xf>
    <xf numFmtId="167" fontId="1" fillId="23" borderId="6" xfId="30" applyNumberFormat="1" applyFont="1" applyFill="1" applyBorder="1" applyAlignment="1">
      <alignment vertical="top"/>
    </xf>
    <xf numFmtId="14" fontId="0" fillId="23" borderId="6" xfId="0" applyNumberFormat="1" applyFill="1" applyBorder="1" applyAlignment="1">
      <alignment vertical="top"/>
    </xf>
    <xf numFmtId="0" fontId="1" fillId="23" borderId="6" xfId="0" applyFont="1" applyFill="1" applyBorder="1" applyAlignment="1">
      <alignment vertical="top" wrapText="1"/>
    </xf>
    <xf numFmtId="166" fontId="1" fillId="23" borderId="6" xfId="34" applyNumberFormat="1" applyFont="1" applyFill="1" applyBorder="1" applyAlignment="1">
      <alignment horizontal="center" vertical="top" wrapText="1"/>
    </xf>
    <xf numFmtId="0" fontId="1" fillId="23" borderId="6" xfId="34" applyFont="1" applyFill="1" applyBorder="1" applyAlignment="1">
      <alignment horizontal="center" vertical="top" wrapText="1"/>
    </xf>
    <xf numFmtId="0" fontId="1" fillId="23" borderId="12" xfId="0" applyFont="1" applyFill="1" applyBorder="1" applyAlignment="1">
      <alignment horizontal="justify" vertical="top" wrapText="1"/>
    </xf>
    <xf numFmtId="0" fontId="25" fillId="23" borderId="0" xfId="39" applyFont="1" applyFill="1" applyAlignment="1">
      <alignment horizontal="justify" vertical="top"/>
    </xf>
    <xf numFmtId="168" fontId="1" fillId="23" borderId="6" xfId="0" applyNumberFormat="1" applyFont="1" applyFill="1" applyBorder="1" applyAlignment="1">
      <alignment horizontal="right" vertical="top"/>
    </xf>
    <xf numFmtId="0" fontId="1" fillId="23" borderId="6" xfId="0" applyNumberFormat="1" applyFont="1" applyFill="1" applyBorder="1" applyAlignment="1">
      <alignment horizontal="center" vertical="top"/>
    </xf>
    <xf numFmtId="3" fontId="1" fillId="23" borderId="6" xfId="34" applyNumberFormat="1" applyFont="1" applyFill="1" applyBorder="1" applyAlignment="1">
      <alignment horizontal="justify" vertical="top" wrapText="1"/>
    </xf>
    <xf numFmtId="3" fontId="1" fillId="23" borderId="12" xfId="34" applyNumberFormat="1" applyFont="1" applyFill="1" applyBorder="1" applyAlignment="1">
      <alignment horizontal="justify" vertical="top" wrapText="1"/>
    </xf>
    <xf numFmtId="0" fontId="2" fillId="23" borderId="6" xfId="34" applyFont="1" applyFill="1" applyBorder="1" applyAlignment="1">
      <alignment vertical="top"/>
    </xf>
    <xf numFmtId="0" fontId="2" fillId="23" borderId="0" xfId="34" applyFont="1" applyFill="1" applyAlignment="1">
      <alignment vertical="top"/>
    </xf>
    <xf numFmtId="0" fontId="1" fillId="23" borderId="0" xfId="0" applyFont="1" applyFill="1" applyAlignment="1">
      <alignment vertical="top"/>
    </xf>
    <xf numFmtId="0" fontId="1" fillId="23" borderId="6" xfId="0" applyNumberFormat="1" applyFont="1" applyFill="1" applyBorder="1" applyAlignment="1">
      <alignment horizontal="center" vertical="top" wrapText="1"/>
    </xf>
    <xf numFmtId="165" fontId="1" fillId="23" borderId="12" xfId="34" applyNumberFormat="1" applyFont="1" applyFill="1" applyBorder="1" applyAlignment="1">
      <alignment horizontal="justify" vertical="top" wrapText="1"/>
    </xf>
    <xf numFmtId="0" fontId="2" fillId="23" borderId="6" xfId="34" applyFont="1" applyFill="1" applyBorder="1" applyAlignment="1">
      <alignment horizontal="justify" vertical="top"/>
    </xf>
    <xf numFmtId="5" fontId="1" fillId="23" borderId="6" xfId="30" applyNumberFormat="1" applyFont="1" applyFill="1" applyBorder="1" applyAlignment="1">
      <alignment horizontal="left" vertical="top" wrapText="1"/>
    </xf>
    <xf numFmtId="168" fontId="1" fillId="23" borderId="6" xfId="0" applyNumberFormat="1" applyFont="1" applyFill="1" applyBorder="1" applyAlignment="1">
      <alignment horizontal="right" vertical="top" wrapText="1"/>
    </xf>
    <xf numFmtId="49" fontId="1" fillId="23" borderId="6" xfId="34" applyNumberFormat="1" applyFont="1" applyFill="1" applyBorder="1" applyAlignment="1">
      <alignment horizontal="right" vertical="top" wrapText="1"/>
    </xf>
    <xf numFmtId="0" fontId="1" fillId="23" borderId="6" xfId="34" applyFont="1" applyFill="1" applyBorder="1" applyAlignment="1">
      <alignment horizontal="right" vertical="top" wrapText="1"/>
    </xf>
    <xf numFmtId="0" fontId="0" fillId="23" borderId="6" xfId="0" applyFill="1" applyBorder="1" applyAlignment="1">
      <alignment horizontal="center" vertical="top"/>
    </xf>
    <xf numFmtId="166" fontId="0" fillId="23" borderId="6" xfId="0" applyNumberFormat="1" applyFill="1" applyBorder="1" applyAlignment="1">
      <alignment vertical="top"/>
    </xf>
    <xf numFmtId="0" fontId="0" fillId="23" borderId="6" xfId="0" applyNumberFormat="1" applyFill="1" applyBorder="1" applyAlignment="1">
      <alignment horizontal="center" vertical="top"/>
    </xf>
    <xf numFmtId="0" fontId="1" fillId="23" borderId="6" xfId="0" applyNumberFormat="1" applyFont="1" applyFill="1" applyBorder="1" applyAlignment="1">
      <alignment vertical="top" wrapText="1"/>
    </xf>
    <xf numFmtId="0" fontId="0" fillId="23" borderId="6" xfId="0" applyFill="1" applyBorder="1" applyAlignment="1">
      <alignment vertical="top"/>
    </xf>
    <xf numFmtId="0" fontId="1" fillId="23" borderId="6" xfId="0" applyFont="1" applyFill="1" applyBorder="1" applyAlignment="1">
      <alignment horizontal="right" vertical="top" wrapText="1"/>
    </xf>
    <xf numFmtId="167" fontId="1" fillId="23" borderId="6" xfId="38" applyNumberFormat="1" applyFont="1" applyFill="1" applyBorder="1" applyAlignment="1" applyProtection="1">
      <alignment horizontal="center" vertical="top" wrapText="1"/>
    </xf>
    <xf numFmtId="0" fontId="2" fillId="23" borderId="6" xfId="34" applyFill="1" applyBorder="1" applyAlignment="1">
      <alignment vertical="top"/>
    </xf>
    <xf numFmtId="14" fontId="1" fillId="23" borderId="6" xfId="0" applyNumberFormat="1" applyFont="1" applyFill="1" applyBorder="1" applyAlignment="1">
      <alignment vertical="top"/>
    </xf>
    <xf numFmtId="0" fontId="27" fillId="23" borderId="6" xfId="0" applyFont="1" applyFill="1" applyBorder="1" applyAlignment="1">
      <alignment horizontal="justify" vertical="top"/>
    </xf>
    <xf numFmtId="0" fontId="1" fillId="23" borderId="13" xfId="0" applyFont="1" applyFill="1" applyBorder="1" applyAlignment="1">
      <alignment horizontal="center" vertical="top" wrapText="1"/>
    </xf>
    <xf numFmtId="168" fontId="1" fillId="23" borderId="6" xfId="34" applyNumberFormat="1" applyFont="1" applyFill="1" applyBorder="1" applyAlignment="1">
      <alignment horizontal="right" vertical="top" wrapText="1"/>
    </xf>
    <xf numFmtId="0" fontId="15" fillId="23" borderId="13" xfId="34" applyFont="1" applyFill="1" applyBorder="1" applyAlignment="1">
      <alignment horizontal="left" vertical="top" wrapText="1"/>
    </xf>
    <xf numFmtId="0" fontId="15" fillId="23" borderId="6" xfId="0" applyFont="1" applyFill="1" applyBorder="1" applyAlignment="1">
      <alignment horizontal="left" vertical="top" wrapText="1"/>
    </xf>
    <xf numFmtId="169" fontId="1" fillId="23" borderId="6" xfId="33" applyNumberFormat="1" applyFont="1" applyFill="1" applyBorder="1" applyAlignment="1" applyProtection="1">
      <alignment horizontal="right" vertical="top"/>
    </xf>
    <xf numFmtId="0" fontId="1" fillId="23" borderId="13" xfId="34" applyFont="1" applyFill="1" applyBorder="1" applyAlignment="1">
      <alignment horizontal="left" vertical="top" wrapText="1"/>
    </xf>
    <xf numFmtId="3" fontId="1" fillId="23" borderId="6" xfId="34" applyNumberFormat="1" applyFont="1" applyFill="1" applyBorder="1" applyAlignment="1">
      <alignment vertical="top" wrapText="1"/>
    </xf>
    <xf numFmtId="167" fontId="1" fillId="23" borderId="6" xfId="30" applyNumberFormat="1" applyFont="1" applyFill="1" applyBorder="1" applyAlignment="1">
      <alignment horizontal="justify" vertical="top" wrapText="1"/>
    </xf>
    <xf numFmtId="0" fontId="25" fillId="23" borderId="6" xfId="34" applyFont="1" applyFill="1" applyBorder="1" applyAlignment="1">
      <alignment horizontal="justify" vertical="top"/>
    </xf>
    <xf numFmtId="0" fontId="25" fillId="23" borderId="6" xfId="0" applyFont="1" applyFill="1" applyBorder="1" applyAlignment="1">
      <alignment horizontal="justify" vertical="top"/>
    </xf>
    <xf numFmtId="14" fontId="1" fillId="23" borderId="12" xfId="0" applyNumberFormat="1" applyFont="1" applyFill="1" applyBorder="1" applyAlignment="1">
      <alignment horizontal="left" vertical="top" wrapText="1"/>
    </xf>
    <xf numFmtId="5" fontId="1" fillId="23" borderId="12" xfId="30" applyNumberFormat="1" applyFont="1" applyFill="1" applyBorder="1" applyAlignment="1">
      <alignment horizontal="left" vertical="top" wrapText="1"/>
    </xf>
    <xf numFmtId="0" fontId="27" fillId="23" borderId="6" xfId="0" applyFont="1" applyFill="1" applyBorder="1" applyAlignment="1">
      <alignment horizontal="justify" vertical="top" wrapText="1"/>
    </xf>
    <xf numFmtId="14" fontId="1" fillId="23" borderId="13" xfId="0" applyNumberFormat="1" applyFont="1" applyFill="1" applyBorder="1" applyAlignment="1">
      <alignment horizontal="left" vertical="top" wrapText="1"/>
    </xf>
    <xf numFmtId="0" fontId="29" fillId="23" borderId="0" xfId="0" applyFont="1" applyFill="1" applyAlignment="1">
      <alignment horizontal="justify" vertical="top"/>
    </xf>
    <xf numFmtId="0" fontId="2" fillId="23" borderId="0" xfId="34" applyFill="1" applyAlignment="1">
      <alignment vertical="top"/>
    </xf>
    <xf numFmtId="0" fontId="0" fillId="23" borderId="0" xfId="0" applyFill="1" applyAlignment="1">
      <alignment vertical="top"/>
    </xf>
    <xf numFmtId="0" fontId="25" fillId="23" borderId="6" xfId="34" applyFont="1" applyFill="1" applyBorder="1" applyAlignment="1">
      <alignment vertical="top"/>
    </xf>
    <xf numFmtId="0" fontId="25" fillId="23" borderId="0" xfId="34" applyFont="1" applyFill="1" applyAlignment="1">
      <alignment vertical="top"/>
    </xf>
    <xf numFmtId="0" fontId="2" fillId="23" borderId="0" xfId="34" applyFill="1" applyAlignment="1">
      <alignment horizontal="justify" vertical="top"/>
    </xf>
    <xf numFmtId="0" fontId="19" fillId="23" borderId="6" xfId="0" applyFont="1" applyFill="1" applyBorder="1" applyAlignment="1">
      <alignment vertical="top"/>
    </xf>
    <xf numFmtId="0" fontId="19" fillId="23" borderId="0" xfId="0" applyFont="1" applyFill="1" applyAlignment="1">
      <alignment vertical="top"/>
    </xf>
    <xf numFmtId="0" fontId="23" fillId="23" borderId="6" xfId="34" applyFont="1" applyFill="1" applyBorder="1" applyAlignment="1">
      <alignment vertical="top"/>
    </xf>
    <xf numFmtId="0" fontId="23" fillId="23" borderId="0" xfId="34" applyFont="1" applyFill="1" applyAlignment="1">
      <alignment vertical="top"/>
    </xf>
    <xf numFmtId="0" fontId="15" fillId="23" borderId="12" xfId="34" applyFont="1" applyFill="1" applyBorder="1" applyAlignment="1">
      <alignment horizontal="center" vertical="top"/>
    </xf>
    <xf numFmtId="0" fontId="1" fillId="23" borderId="0" xfId="0" applyFont="1" applyFill="1" applyAlignment="1">
      <alignment horizontal="justify" vertical="top"/>
    </xf>
    <xf numFmtId="0" fontId="31" fillId="23" borderId="0" xfId="0" applyFont="1" applyFill="1" applyAlignment="1">
      <alignment horizontal="justify" vertical="top"/>
    </xf>
    <xf numFmtId="167" fontId="30" fillId="23" borderId="6" xfId="30" applyNumberFormat="1" applyFont="1" applyFill="1" applyBorder="1" applyAlignment="1">
      <alignment horizontal="right" vertical="top" wrapText="1"/>
    </xf>
    <xf numFmtId="166" fontId="14" fillId="28" borderId="6" xfId="34" applyNumberFormat="1" applyFont="1" applyFill="1" applyBorder="1" applyAlignment="1">
      <alignment horizontal="center" vertical="top" wrapText="1"/>
    </xf>
    <xf numFmtId="166" fontId="14" fillId="28" borderId="6" xfId="34" applyNumberFormat="1" applyFont="1" applyFill="1" applyBorder="1" applyAlignment="1">
      <alignment horizontal="right" vertical="top"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5" xfId="0" applyFont="1" applyBorder="1" applyAlignment="1">
      <alignment horizontal="center" vertical="center" wrapText="1"/>
    </xf>
    <xf numFmtId="0" fontId="17" fillId="0" borderId="10" xfId="0" applyFont="1" applyBorder="1" applyAlignment="1">
      <alignment horizontal="left"/>
    </xf>
    <xf numFmtId="0" fontId="17" fillId="0" borderId="11" xfId="0" applyFont="1" applyBorder="1" applyAlignment="1">
      <alignment horizontal="left"/>
    </xf>
    <xf numFmtId="0" fontId="17" fillId="0" borderId="11" xfId="0" applyFont="1" applyBorder="1" applyAlignment="1">
      <alignment horizontal="center"/>
    </xf>
    <xf numFmtId="0" fontId="17" fillId="0" borderId="16" xfId="0" applyFont="1" applyBorder="1" applyAlignment="1">
      <alignment horizontal="left"/>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Heading 2" xfId="28"/>
    <cellStyle name="Heading 3" xfId="29"/>
    <cellStyle name="Millares" xfId="30" builtinId="3"/>
    <cellStyle name="Millares 2" xfId="38"/>
    <cellStyle name="Millares 5" xfId="40"/>
    <cellStyle name="Neutral" xfId="31" builtinId="28" customBuiltin="1"/>
    <cellStyle name="Normal" xfId="0" builtinId="0"/>
    <cellStyle name="Normal 2" xfId="32"/>
    <cellStyle name="Normal 6" xfId="39"/>
    <cellStyle name="Normal 9" xfId="33"/>
    <cellStyle name="Normal_Hoja1" xfId="34"/>
    <cellStyle name="Output" xfId="35"/>
    <cellStyle name="Porcentaje 2 2" xfId="41"/>
    <cellStyle name="Title" xfId="36"/>
    <cellStyle name="Total" xfId="3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93603</xdr:colOff>
      <xdr:row>0</xdr:row>
      <xdr:rowOff>92000</xdr:rowOff>
    </xdr:from>
    <xdr:to>
      <xdr:col>1</xdr:col>
      <xdr:colOff>1279071</xdr:colOff>
      <xdr:row>4</xdr:row>
      <xdr:rowOff>135722</xdr:rowOff>
    </xdr:to>
    <xdr:pic>
      <xdr:nvPicPr>
        <xdr:cNvPr id="2" name="Picture 17" descr="logo nuevo contraloria">
          <a:extLst>
            <a:ext uri="{FF2B5EF4-FFF2-40B4-BE49-F238E27FC236}">
              <a16:creationId xmlns:a16="http://schemas.microsoft.com/office/drawing/2014/main" xmlns=""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3" y="92000"/>
          <a:ext cx="1614093" cy="116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381000</xdr:colOff>
      <xdr:row>15</xdr:row>
      <xdr:rowOff>500063</xdr:rowOff>
    </xdr:from>
    <xdr:to>
      <xdr:col>20</xdr:col>
      <xdr:colOff>723900</xdr:colOff>
      <xdr:row>15</xdr:row>
      <xdr:rowOff>997960</xdr:rowOff>
    </xdr:to>
    <xdr:sp macro="" textlink="">
      <xdr:nvSpPr>
        <xdr:cNvPr id="14" name="PowerPlusWaterMarkObject"/>
        <xdr:cNvSpPr>
          <a:spLocks noChangeArrowheads="1" noChangeShapeType="1" noTextEdit="1"/>
        </xdr:cNvSpPr>
      </xdr:nvSpPr>
      <xdr:spPr bwMode="auto">
        <a:xfrm>
          <a:off x="25288875" y="16311563"/>
          <a:ext cx="3414713" cy="497897"/>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s-CO" sz="1800" b="1" spc="0">
              <a:ln>
                <a:noFill/>
              </a:ln>
              <a:solidFill>
                <a:srgbClr val="272727">
                  <a:alpha val="30000"/>
                </a:srgbClr>
              </a:solidFill>
              <a:latin typeface="Arial" panose="020B0604020202020204" pitchFamily="34" charset="0"/>
              <a:cs typeface="Arial" panose="020B0604020202020204" pitchFamily="34" charset="0"/>
            </a:rPr>
            <a:t>OBSOLETO</a:t>
          </a:r>
        </a:p>
      </xdr:txBody>
    </xdr:sp>
    <xdr:clientData/>
  </xdr:twoCellAnchor>
  <xdr:twoCellAnchor>
    <xdr:from>
      <xdr:col>18</xdr:col>
      <xdr:colOff>381000</xdr:colOff>
      <xdr:row>23</xdr:row>
      <xdr:rowOff>1643063</xdr:rowOff>
    </xdr:from>
    <xdr:to>
      <xdr:col>20</xdr:col>
      <xdr:colOff>723900</xdr:colOff>
      <xdr:row>23</xdr:row>
      <xdr:rowOff>2140960</xdr:rowOff>
    </xdr:to>
    <xdr:sp macro="" textlink="">
      <xdr:nvSpPr>
        <xdr:cNvPr id="15" name="PowerPlusWaterMarkObject"/>
        <xdr:cNvSpPr>
          <a:spLocks noChangeArrowheads="1" noChangeShapeType="1" noTextEdit="1"/>
        </xdr:cNvSpPr>
      </xdr:nvSpPr>
      <xdr:spPr bwMode="auto">
        <a:xfrm>
          <a:off x="25288875" y="29551313"/>
          <a:ext cx="3414713" cy="497897"/>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s-CO" sz="1800" b="1" spc="0">
              <a:ln>
                <a:noFill/>
              </a:ln>
              <a:solidFill>
                <a:srgbClr val="272727">
                  <a:alpha val="30000"/>
                </a:srgbClr>
              </a:solidFill>
              <a:latin typeface="Arial" panose="020B0604020202020204" pitchFamily="34" charset="0"/>
              <a:cs typeface="Arial" panose="020B0604020202020204" pitchFamily="34" charset="0"/>
            </a:rPr>
            <a:t>OBSOLETO</a:t>
          </a:r>
        </a:p>
      </xdr:txBody>
    </xdr:sp>
    <xdr:clientData/>
  </xdr:twoCellAnchor>
  <xdr:twoCellAnchor>
    <xdr:from>
      <xdr:col>18</xdr:col>
      <xdr:colOff>381000</xdr:colOff>
      <xdr:row>30</xdr:row>
      <xdr:rowOff>523875</xdr:rowOff>
    </xdr:from>
    <xdr:to>
      <xdr:col>20</xdr:col>
      <xdr:colOff>723900</xdr:colOff>
      <xdr:row>30</xdr:row>
      <xdr:rowOff>1021772</xdr:rowOff>
    </xdr:to>
    <xdr:sp macro="" textlink="">
      <xdr:nvSpPr>
        <xdr:cNvPr id="16" name="PowerPlusWaterMarkObject"/>
        <xdr:cNvSpPr>
          <a:spLocks noChangeArrowheads="1" noChangeShapeType="1" noTextEdit="1"/>
        </xdr:cNvSpPr>
      </xdr:nvSpPr>
      <xdr:spPr bwMode="auto">
        <a:xfrm>
          <a:off x="25288875" y="43100625"/>
          <a:ext cx="3414713" cy="497897"/>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s-CO" sz="1800" b="1" spc="0">
              <a:ln>
                <a:noFill/>
              </a:ln>
              <a:solidFill>
                <a:srgbClr val="272727">
                  <a:alpha val="30000"/>
                </a:srgbClr>
              </a:solidFill>
              <a:latin typeface="Arial" panose="020B0604020202020204" pitchFamily="34" charset="0"/>
              <a:cs typeface="Arial" panose="020B0604020202020204" pitchFamily="34" charset="0"/>
            </a:rPr>
            <a:t>OBSOLETO</a:t>
          </a:r>
        </a:p>
      </xdr:txBody>
    </xdr:sp>
    <xdr:clientData/>
  </xdr:twoCellAnchor>
  <xdr:twoCellAnchor>
    <xdr:from>
      <xdr:col>18</xdr:col>
      <xdr:colOff>381000</xdr:colOff>
      <xdr:row>39</xdr:row>
      <xdr:rowOff>190500</xdr:rowOff>
    </xdr:from>
    <xdr:to>
      <xdr:col>20</xdr:col>
      <xdr:colOff>723900</xdr:colOff>
      <xdr:row>39</xdr:row>
      <xdr:rowOff>688397</xdr:rowOff>
    </xdr:to>
    <xdr:sp macro="" textlink="">
      <xdr:nvSpPr>
        <xdr:cNvPr id="17" name="PowerPlusWaterMarkObject"/>
        <xdr:cNvSpPr>
          <a:spLocks noChangeArrowheads="1" noChangeShapeType="1" noTextEdit="1"/>
        </xdr:cNvSpPr>
      </xdr:nvSpPr>
      <xdr:spPr bwMode="auto">
        <a:xfrm>
          <a:off x="25288875" y="58031063"/>
          <a:ext cx="3414713" cy="497897"/>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s-CO" sz="1800" b="1" spc="0">
              <a:ln>
                <a:noFill/>
              </a:ln>
              <a:solidFill>
                <a:srgbClr val="272727">
                  <a:alpha val="30000"/>
                </a:srgbClr>
              </a:solidFill>
              <a:latin typeface="Arial" panose="020B0604020202020204" pitchFamily="34" charset="0"/>
              <a:cs typeface="Arial" panose="020B0604020202020204" pitchFamily="34" charset="0"/>
            </a:rPr>
            <a:t>OBSOLETO</a:t>
          </a:r>
        </a:p>
      </xdr:txBody>
    </xdr:sp>
    <xdr:clientData/>
  </xdr:twoCellAnchor>
  <xdr:twoCellAnchor>
    <xdr:from>
      <xdr:col>18</xdr:col>
      <xdr:colOff>404812</xdr:colOff>
      <xdr:row>51</xdr:row>
      <xdr:rowOff>952500</xdr:rowOff>
    </xdr:from>
    <xdr:to>
      <xdr:col>20</xdr:col>
      <xdr:colOff>747712</xdr:colOff>
      <xdr:row>51</xdr:row>
      <xdr:rowOff>1450397</xdr:rowOff>
    </xdr:to>
    <xdr:sp macro="" textlink="">
      <xdr:nvSpPr>
        <xdr:cNvPr id="18" name="PowerPlusWaterMarkObject"/>
        <xdr:cNvSpPr>
          <a:spLocks noChangeArrowheads="1" noChangeShapeType="1" noTextEdit="1"/>
        </xdr:cNvSpPr>
      </xdr:nvSpPr>
      <xdr:spPr bwMode="auto">
        <a:xfrm>
          <a:off x="25312687" y="73628250"/>
          <a:ext cx="3414713" cy="497897"/>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s-CO" sz="1800" b="1" spc="0">
              <a:ln>
                <a:noFill/>
              </a:ln>
              <a:solidFill>
                <a:srgbClr val="272727">
                  <a:alpha val="30000"/>
                </a:srgbClr>
              </a:solidFill>
              <a:latin typeface="Arial" panose="020B0604020202020204" pitchFamily="34" charset="0"/>
              <a:cs typeface="Arial" panose="020B0604020202020204" pitchFamily="34" charset="0"/>
            </a:rPr>
            <a:t>OBSOLETO</a:t>
          </a:r>
        </a:p>
      </xdr:txBody>
    </xdr:sp>
    <xdr:clientData/>
  </xdr:twoCellAnchor>
  <xdr:twoCellAnchor>
    <xdr:from>
      <xdr:col>18</xdr:col>
      <xdr:colOff>357188</xdr:colOff>
      <xdr:row>60</xdr:row>
      <xdr:rowOff>738188</xdr:rowOff>
    </xdr:from>
    <xdr:to>
      <xdr:col>20</xdr:col>
      <xdr:colOff>700088</xdr:colOff>
      <xdr:row>60</xdr:row>
      <xdr:rowOff>1236085</xdr:rowOff>
    </xdr:to>
    <xdr:sp macro="" textlink="">
      <xdr:nvSpPr>
        <xdr:cNvPr id="19" name="PowerPlusWaterMarkObject"/>
        <xdr:cNvSpPr>
          <a:spLocks noChangeArrowheads="1" noChangeShapeType="1" noTextEdit="1"/>
        </xdr:cNvSpPr>
      </xdr:nvSpPr>
      <xdr:spPr bwMode="auto">
        <a:xfrm>
          <a:off x="25265063" y="87487126"/>
          <a:ext cx="3414713" cy="497897"/>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s-CO" sz="1800" b="1" spc="0">
              <a:ln>
                <a:noFill/>
              </a:ln>
              <a:solidFill>
                <a:srgbClr val="272727">
                  <a:alpha val="30000"/>
                </a:srgbClr>
              </a:solidFill>
              <a:latin typeface="Arial" panose="020B0604020202020204" pitchFamily="34" charset="0"/>
              <a:cs typeface="Arial" panose="020B0604020202020204" pitchFamily="34" charset="0"/>
            </a:rPr>
            <a:t>OBSOLETO</a:t>
          </a:r>
        </a:p>
      </xdr:txBody>
    </xdr:sp>
    <xdr:clientData/>
  </xdr:twoCellAnchor>
  <xdr:twoCellAnchor>
    <xdr:from>
      <xdr:col>18</xdr:col>
      <xdr:colOff>428625</xdr:colOff>
      <xdr:row>67</xdr:row>
      <xdr:rowOff>738188</xdr:rowOff>
    </xdr:from>
    <xdr:to>
      <xdr:col>20</xdr:col>
      <xdr:colOff>771525</xdr:colOff>
      <xdr:row>67</xdr:row>
      <xdr:rowOff>1236085</xdr:rowOff>
    </xdr:to>
    <xdr:sp macro="" textlink="">
      <xdr:nvSpPr>
        <xdr:cNvPr id="20" name="PowerPlusWaterMarkObject"/>
        <xdr:cNvSpPr>
          <a:spLocks noChangeArrowheads="1" noChangeShapeType="1" noTextEdit="1"/>
        </xdr:cNvSpPr>
      </xdr:nvSpPr>
      <xdr:spPr bwMode="auto">
        <a:xfrm>
          <a:off x="25336500" y="102346126"/>
          <a:ext cx="3414713" cy="497897"/>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s-CO" sz="1800" b="1" spc="0">
              <a:ln>
                <a:noFill/>
              </a:ln>
              <a:solidFill>
                <a:srgbClr val="272727">
                  <a:alpha val="30000"/>
                </a:srgbClr>
              </a:solidFill>
              <a:latin typeface="Arial" panose="020B0604020202020204" pitchFamily="34" charset="0"/>
              <a:cs typeface="Arial" panose="020B0604020202020204" pitchFamily="34" charset="0"/>
            </a:rPr>
            <a:t>OBSOLETO</a:t>
          </a:r>
        </a:p>
      </xdr:txBody>
    </xdr:sp>
    <xdr:clientData/>
  </xdr:twoCellAnchor>
  <xdr:twoCellAnchor>
    <xdr:from>
      <xdr:col>18</xdr:col>
      <xdr:colOff>452437</xdr:colOff>
      <xdr:row>78</xdr:row>
      <xdr:rowOff>238125</xdr:rowOff>
    </xdr:from>
    <xdr:to>
      <xdr:col>20</xdr:col>
      <xdr:colOff>795337</xdr:colOff>
      <xdr:row>78</xdr:row>
      <xdr:rowOff>736022</xdr:rowOff>
    </xdr:to>
    <xdr:sp macro="" textlink="">
      <xdr:nvSpPr>
        <xdr:cNvPr id="21" name="PowerPlusWaterMarkObject"/>
        <xdr:cNvSpPr>
          <a:spLocks noChangeArrowheads="1" noChangeShapeType="1" noTextEdit="1"/>
        </xdr:cNvSpPr>
      </xdr:nvSpPr>
      <xdr:spPr bwMode="auto">
        <a:xfrm>
          <a:off x="25360312" y="118038563"/>
          <a:ext cx="3414713" cy="497897"/>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s-CO" sz="1800" b="1" spc="0">
              <a:ln>
                <a:noFill/>
              </a:ln>
              <a:solidFill>
                <a:srgbClr val="272727">
                  <a:alpha val="30000"/>
                </a:srgbClr>
              </a:solidFill>
              <a:latin typeface="Arial" panose="020B0604020202020204" pitchFamily="34" charset="0"/>
              <a:cs typeface="Arial" panose="020B0604020202020204" pitchFamily="34" charset="0"/>
            </a:rPr>
            <a:t>OBSOLETO</a:t>
          </a:r>
        </a:p>
      </xdr:txBody>
    </xdr:sp>
    <xdr:clientData/>
  </xdr:twoCellAnchor>
  <xdr:twoCellAnchor>
    <xdr:from>
      <xdr:col>18</xdr:col>
      <xdr:colOff>428625</xdr:colOff>
      <xdr:row>86</xdr:row>
      <xdr:rowOff>214312</xdr:rowOff>
    </xdr:from>
    <xdr:to>
      <xdr:col>20</xdr:col>
      <xdr:colOff>771525</xdr:colOff>
      <xdr:row>86</xdr:row>
      <xdr:rowOff>712209</xdr:rowOff>
    </xdr:to>
    <xdr:sp macro="" textlink="">
      <xdr:nvSpPr>
        <xdr:cNvPr id="22" name="PowerPlusWaterMarkObject"/>
        <xdr:cNvSpPr>
          <a:spLocks noChangeArrowheads="1" noChangeShapeType="1" noTextEdit="1"/>
        </xdr:cNvSpPr>
      </xdr:nvSpPr>
      <xdr:spPr bwMode="auto">
        <a:xfrm>
          <a:off x="25336500" y="132969000"/>
          <a:ext cx="3414713" cy="497897"/>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s-CO" sz="1800" b="1" spc="0">
              <a:ln>
                <a:noFill/>
              </a:ln>
              <a:solidFill>
                <a:srgbClr val="272727">
                  <a:alpha val="30000"/>
                </a:srgbClr>
              </a:solidFill>
              <a:latin typeface="Arial" panose="020B0604020202020204" pitchFamily="34" charset="0"/>
              <a:cs typeface="Arial" panose="020B0604020202020204" pitchFamily="34" charset="0"/>
            </a:rPr>
            <a:t>OBSOLETO</a:t>
          </a:r>
        </a:p>
      </xdr:txBody>
    </xdr:sp>
    <xdr:clientData/>
  </xdr:twoCellAnchor>
  <xdr:twoCellAnchor>
    <xdr:from>
      <xdr:col>18</xdr:col>
      <xdr:colOff>428625</xdr:colOff>
      <xdr:row>96</xdr:row>
      <xdr:rowOff>1619250</xdr:rowOff>
    </xdr:from>
    <xdr:to>
      <xdr:col>20</xdr:col>
      <xdr:colOff>771525</xdr:colOff>
      <xdr:row>96</xdr:row>
      <xdr:rowOff>2117147</xdr:rowOff>
    </xdr:to>
    <xdr:sp macro="" textlink="">
      <xdr:nvSpPr>
        <xdr:cNvPr id="23" name="PowerPlusWaterMarkObject"/>
        <xdr:cNvSpPr>
          <a:spLocks noChangeArrowheads="1" noChangeShapeType="1" noTextEdit="1"/>
        </xdr:cNvSpPr>
      </xdr:nvSpPr>
      <xdr:spPr bwMode="auto">
        <a:xfrm>
          <a:off x="25336500" y="148780500"/>
          <a:ext cx="3414713" cy="497897"/>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s-CO" sz="1800" b="1" spc="0">
              <a:ln>
                <a:noFill/>
              </a:ln>
              <a:solidFill>
                <a:srgbClr val="272727">
                  <a:alpha val="30000"/>
                </a:srgbClr>
              </a:solidFill>
              <a:latin typeface="Arial" panose="020B0604020202020204" pitchFamily="34" charset="0"/>
              <a:cs typeface="Arial" panose="020B0604020202020204" pitchFamily="34" charset="0"/>
            </a:rPr>
            <a:t>OBSOLETO</a:t>
          </a:r>
        </a:p>
      </xdr:txBody>
    </xdr:sp>
    <xdr:clientData/>
  </xdr:twoCellAnchor>
  <xdr:twoCellAnchor>
    <xdr:from>
      <xdr:col>18</xdr:col>
      <xdr:colOff>261938</xdr:colOff>
      <xdr:row>104</xdr:row>
      <xdr:rowOff>142875</xdr:rowOff>
    </xdr:from>
    <xdr:to>
      <xdr:col>20</xdr:col>
      <xdr:colOff>604838</xdr:colOff>
      <xdr:row>104</xdr:row>
      <xdr:rowOff>640772</xdr:rowOff>
    </xdr:to>
    <xdr:sp macro="" textlink="">
      <xdr:nvSpPr>
        <xdr:cNvPr id="24" name="PowerPlusWaterMarkObject"/>
        <xdr:cNvSpPr>
          <a:spLocks noChangeArrowheads="1" noChangeShapeType="1" noTextEdit="1"/>
        </xdr:cNvSpPr>
      </xdr:nvSpPr>
      <xdr:spPr bwMode="auto">
        <a:xfrm>
          <a:off x="25169813" y="163901438"/>
          <a:ext cx="3414713" cy="497897"/>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s-CO" sz="1800" b="1" spc="0">
              <a:ln>
                <a:noFill/>
              </a:ln>
              <a:solidFill>
                <a:srgbClr val="272727">
                  <a:alpha val="30000"/>
                </a:srgbClr>
              </a:solidFill>
              <a:latin typeface="Arial" panose="020B0604020202020204" pitchFamily="34" charset="0"/>
              <a:cs typeface="Arial" panose="020B0604020202020204" pitchFamily="34" charset="0"/>
            </a:rPr>
            <a:t>OBSOLETO</a:t>
          </a:r>
        </a:p>
      </xdr:txBody>
    </xdr:sp>
    <xdr:clientData/>
  </xdr:twoCellAnchor>
  <xdr:twoCellAnchor>
    <xdr:from>
      <xdr:col>18</xdr:col>
      <xdr:colOff>261938</xdr:colOff>
      <xdr:row>107</xdr:row>
      <xdr:rowOff>1023937</xdr:rowOff>
    </xdr:from>
    <xdr:to>
      <xdr:col>20</xdr:col>
      <xdr:colOff>604838</xdr:colOff>
      <xdr:row>108</xdr:row>
      <xdr:rowOff>235959</xdr:rowOff>
    </xdr:to>
    <xdr:sp macro="" textlink="">
      <xdr:nvSpPr>
        <xdr:cNvPr id="25" name="PowerPlusWaterMarkObject"/>
        <xdr:cNvSpPr>
          <a:spLocks noChangeArrowheads="1" noChangeShapeType="1" noTextEdit="1"/>
        </xdr:cNvSpPr>
      </xdr:nvSpPr>
      <xdr:spPr bwMode="auto">
        <a:xfrm>
          <a:off x="25169813" y="167616187"/>
          <a:ext cx="3414713" cy="497897"/>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s-CO" sz="1800" b="1" spc="0">
              <a:ln>
                <a:noFill/>
              </a:ln>
              <a:solidFill>
                <a:srgbClr val="272727">
                  <a:alpha val="30000"/>
                </a:srgbClr>
              </a:solidFill>
              <a:latin typeface="Arial" panose="020B0604020202020204" pitchFamily="34" charset="0"/>
              <a:cs typeface="Arial" panose="020B0604020202020204" pitchFamily="34" charset="0"/>
            </a:rPr>
            <a:t>OBSOLETO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F110"/>
  <sheetViews>
    <sheetView showGridLines="0" tabSelected="1" view="pageBreakPreview" zoomScale="40" zoomScaleNormal="55" zoomScaleSheetLayoutView="40" workbookViewId="0">
      <pane xSplit="2" ySplit="6" topLeftCell="C7" activePane="bottomRight" state="frozen"/>
      <selection pane="topRight" activeCell="C1" sqref="C1"/>
      <selection pane="bottomLeft" activeCell="A7" sqref="A7"/>
      <selection pane="bottomRight" activeCell="S108" sqref="S108"/>
    </sheetView>
  </sheetViews>
  <sheetFormatPr baseColWidth="10" defaultColWidth="9.140625" defaultRowHeight="12.75" x14ac:dyDescent="0.2"/>
  <cols>
    <col min="1" max="1" width="6.42578125" style="16" customWidth="1"/>
    <col min="2" max="2" width="22.7109375" customWidth="1"/>
    <col min="3" max="3" width="18.5703125" style="16" customWidth="1"/>
    <col min="4" max="4" width="18.140625" customWidth="1"/>
    <col min="5" max="5" width="17.5703125" style="55" customWidth="1"/>
    <col min="6" max="6" width="17" style="56" customWidth="1"/>
    <col min="7" max="7" width="17.28515625" style="6" customWidth="1"/>
    <col min="8" max="8" width="18.140625" style="6" customWidth="1"/>
    <col min="9" max="9" width="19" style="57" customWidth="1"/>
    <col min="10" max="10" width="15.5703125" style="45" customWidth="1"/>
    <col min="11" max="11" width="22.140625" style="45" customWidth="1"/>
    <col min="12" max="12" width="19.7109375" style="46" customWidth="1"/>
    <col min="13" max="13" width="15.28515625" style="46" customWidth="1"/>
    <col min="14" max="14" width="12.5703125" style="16" customWidth="1"/>
    <col min="15" max="15" width="17.85546875" style="46" customWidth="1"/>
    <col min="16" max="16" width="34.42578125" bestFit="1" customWidth="1"/>
    <col min="17" max="17" width="31.28515625" customWidth="1"/>
    <col min="18" max="18" width="49.7109375" customWidth="1"/>
    <col min="19" max="19" width="25.28515625" customWidth="1"/>
    <col min="20" max="20" width="20.85546875" customWidth="1"/>
    <col min="21" max="21" width="17.5703125" customWidth="1"/>
    <col min="22" max="22" width="17" hidden="1" customWidth="1"/>
    <col min="23" max="23" width="18.85546875" hidden="1" customWidth="1"/>
    <col min="24" max="24" width="18.42578125" hidden="1" customWidth="1"/>
    <col min="25" max="257" width="11.42578125" customWidth="1"/>
  </cols>
  <sheetData>
    <row r="1" spans="1:240" ht="22.5" customHeight="1" x14ac:dyDescent="0.2">
      <c r="A1" s="40"/>
      <c r="B1" s="34"/>
      <c r="C1" s="159" t="s">
        <v>282</v>
      </c>
      <c r="D1" s="160"/>
      <c r="E1" s="160"/>
      <c r="F1" s="160"/>
      <c r="G1" s="160"/>
      <c r="H1" s="160"/>
      <c r="I1" s="160"/>
      <c r="J1" s="160"/>
      <c r="K1" s="160"/>
      <c r="L1" s="160"/>
      <c r="M1" s="160"/>
      <c r="N1" s="160"/>
      <c r="O1" s="160"/>
      <c r="P1" s="160"/>
      <c r="Q1" s="160"/>
      <c r="R1" s="161"/>
    </row>
    <row r="2" spans="1:240" ht="18" customHeight="1" x14ac:dyDescent="0.2">
      <c r="A2" s="41"/>
      <c r="B2" s="35"/>
      <c r="C2" s="162"/>
      <c r="D2" s="163"/>
      <c r="E2" s="163"/>
      <c r="F2" s="163"/>
      <c r="G2" s="163"/>
      <c r="H2" s="163"/>
      <c r="I2" s="163"/>
      <c r="J2" s="163"/>
      <c r="K2" s="163"/>
      <c r="L2" s="163"/>
      <c r="M2" s="163"/>
      <c r="N2" s="163"/>
      <c r="O2" s="163"/>
      <c r="P2" s="163"/>
      <c r="Q2" s="163"/>
      <c r="R2" s="164"/>
    </row>
    <row r="3" spans="1:240" ht="23.25" customHeight="1" x14ac:dyDescent="0.2">
      <c r="A3" s="41"/>
      <c r="B3" s="35"/>
      <c r="C3" s="162"/>
      <c r="D3" s="163"/>
      <c r="E3" s="163"/>
      <c r="F3" s="163"/>
      <c r="G3" s="163"/>
      <c r="H3" s="163"/>
      <c r="I3" s="163"/>
      <c r="J3" s="163"/>
      <c r="K3" s="163"/>
      <c r="L3" s="163"/>
      <c r="M3" s="163"/>
      <c r="N3" s="163"/>
      <c r="O3" s="163"/>
      <c r="P3" s="163"/>
      <c r="Q3" s="163"/>
      <c r="R3" s="164"/>
    </row>
    <row r="4" spans="1:240" ht="24.75" customHeight="1" x14ac:dyDescent="0.2">
      <c r="A4" s="41"/>
      <c r="B4" s="35"/>
      <c r="C4" s="162"/>
      <c r="D4" s="163"/>
      <c r="E4" s="163"/>
      <c r="F4" s="163"/>
      <c r="G4" s="163"/>
      <c r="H4" s="163"/>
      <c r="I4" s="163"/>
      <c r="J4" s="163"/>
      <c r="K4" s="163"/>
      <c r="L4" s="163"/>
      <c r="M4" s="163"/>
      <c r="N4" s="163"/>
      <c r="O4" s="163"/>
      <c r="P4" s="163"/>
      <c r="Q4" s="163"/>
      <c r="R4" s="164"/>
    </row>
    <row r="5" spans="1:240" ht="16.5" customHeight="1" thickBot="1" x14ac:dyDescent="0.3">
      <c r="A5" s="42"/>
      <c r="B5" s="43"/>
      <c r="C5" s="165" t="s">
        <v>387</v>
      </c>
      <c r="D5" s="166"/>
      <c r="E5" s="166"/>
      <c r="F5" s="166"/>
      <c r="G5" s="166"/>
      <c r="H5" s="166"/>
      <c r="I5" s="166"/>
      <c r="J5" s="166"/>
      <c r="K5" s="166"/>
      <c r="L5" s="166"/>
      <c r="M5" s="166"/>
      <c r="N5" s="167"/>
      <c r="O5" s="166"/>
      <c r="P5" s="166"/>
      <c r="Q5" s="166"/>
      <c r="R5" s="168"/>
    </row>
    <row r="6" spans="1:240" ht="80.25" customHeight="1" x14ac:dyDescent="0.25">
      <c r="A6" s="15" t="s">
        <v>174</v>
      </c>
      <c r="B6" s="2" t="s">
        <v>30</v>
      </c>
      <c r="C6" s="2" t="s">
        <v>1</v>
      </c>
      <c r="D6" s="53" t="s">
        <v>2</v>
      </c>
      <c r="E6" s="54" t="s">
        <v>3</v>
      </c>
      <c r="F6" s="54" t="s">
        <v>4</v>
      </c>
      <c r="G6" s="3" t="s">
        <v>5</v>
      </c>
      <c r="H6" s="3" t="s">
        <v>6</v>
      </c>
      <c r="I6" s="51" t="s">
        <v>7</v>
      </c>
      <c r="J6" s="52" t="s">
        <v>305</v>
      </c>
      <c r="K6" s="70" t="s">
        <v>8</v>
      </c>
      <c r="L6" s="4" t="s">
        <v>9</v>
      </c>
      <c r="M6" s="4" t="s">
        <v>10</v>
      </c>
      <c r="N6" s="7" t="s">
        <v>11</v>
      </c>
      <c r="O6" s="4" t="s">
        <v>12</v>
      </c>
      <c r="P6" s="4" t="s">
        <v>13</v>
      </c>
      <c r="Q6" s="5" t="s">
        <v>14</v>
      </c>
      <c r="R6" s="5" t="s">
        <v>15</v>
      </c>
      <c r="S6" s="47" t="s">
        <v>285</v>
      </c>
      <c r="T6" s="47" t="s">
        <v>286</v>
      </c>
      <c r="U6" s="47" t="s">
        <v>287</v>
      </c>
      <c r="V6" s="48" t="s">
        <v>288</v>
      </c>
      <c r="W6" s="48" t="s">
        <v>289</v>
      </c>
      <c r="X6" s="49" t="s">
        <v>290</v>
      </c>
      <c r="Y6" s="63"/>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row>
    <row r="7" spans="1:240" s="145" customFormat="1" ht="175.5" customHeight="1" x14ac:dyDescent="0.2">
      <c r="A7" s="25">
        <v>1</v>
      </c>
      <c r="B7" s="20" t="s">
        <v>0</v>
      </c>
      <c r="C7" s="26" t="s">
        <v>16</v>
      </c>
      <c r="D7" s="27" t="s">
        <v>248</v>
      </c>
      <c r="E7" s="117" t="s">
        <v>17</v>
      </c>
      <c r="F7" s="28" t="s">
        <v>18</v>
      </c>
      <c r="G7" s="18" t="s">
        <v>254</v>
      </c>
      <c r="H7" s="13" t="s">
        <v>19</v>
      </c>
      <c r="I7" s="30">
        <v>30000000</v>
      </c>
      <c r="J7" s="30"/>
      <c r="K7" s="8">
        <v>42444</v>
      </c>
      <c r="L7" s="31">
        <v>42472</v>
      </c>
      <c r="M7" s="31">
        <v>42477</v>
      </c>
      <c r="N7" s="9">
        <v>120</v>
      </c>
      <c r="O7" s="31">
        <v>42597</v>
      </c>
      <c r="P7" s="73" t="s">
        <v>20</v>
      </c>
      <c r="Q7" s="29" t="s">
        <v>21</v>
      </c>
      <c r="R7" s="14" t="s">
        <v>22</v>
      </c>
      <c r="S7" s="81" t="s">
        <v>370</v>
      </c>
      <c r="T7" s="126"/>
      <c r="U7" s="126"/>
      <c r="V7" s="126"/>
      <c r="W7" s="126"/>
      <c r="X7" s="126"/>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4"/>
      <c r="HS7" s="144"/>
      <c r="HT7" s="144"/>
      <c r="HU7" s="144"/>
      <c r="HV7" s="144"/>
      <c r="HW7" s="144"/>
      <c r="HX7" s="144"/>
      <c r="HY7" s="144"/>
      <c r="HZ7" s="144"/>
      <c r="IA7" s="144"/>
      <c r="IB7" s="144"/>
      <c r="IC7" s="144"/>
      <c r="ID7" s="144"/>
      <c r="IE7" s="144"/>
      <c r="IF7" s="144"/>
    </row>
    <row r="8" spans="1:240" s="145" customFormat="1" ht="191.25" customHeight="1" x14ac:dyDescent="0.2">
      <c r="A8" s="25">
        <v>2</v>
      </c>
      <c r="B8" s="20" t="s">
        <v>0</v>
      </c>
      <c r="C8" s="88" t="s">
        <v>23</v>
      </c>
      <c r="D8" s="13" t="s">
        <v>24</v>
      </c>
      <c r="E8" s="118" t="s">
        <v>25</v>
      </c>
      <c r="F8" s="18" t="s">
        <v>26</v>
      </c>
      <c r="G8" s="73" t="s">
        <v>27</v>
      </c>
      <c r="H8" s="13" t="s">
        <v>28</v>
      </c>
      <c r="I8" s="84">
        <v>64000000</v>
      </c>
      <c r="J8" s="84"/>
      <c r="K8" s="8">
        <v>42373</v>
      </c>
      <c r="L8" s="31">
        <f>M8-5</f>
        <v>42454</v>
      </c>
      <c r="M8" s="31">
        <v>42459</v>
      </c>
      <c r="N8" s="101">
        <v>240</v>
      </c>
      <c r="O8" s="31">
        <f>M8+N8</f>
        <v>42699</v>
      </c>
      <c r="P8" s="86" t="s">
        <v>291</v>
      </c>
      <c r="Q8" s="13" t="s">
        <v>308</v>
      </c>
      <c r="R8" s="14" t="s">
        <v>29</v>
      </c>
      <c r="S8" s="81" t="s">
        <v>370</v>
      </c>
      <c r="T8" s="126"/>
      <c r="U8" s="126"/>
      <c r="V8" s="126"/>
      <c r="W8" s="126"/>
      <c r="X8" s="126"/>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row>
    <row r="9" spans="1:240" s="145" customFormat="1" ht="134.25" customHeight="1" x14ac:dyDescent="0.2">
      <c r="A9" s="25">
        <v>3</v>
      </c>
      <c r="B9" s="20" t="s">
        <v>109</v>
      </c>
      <c r="C9" s="26">
        <v>31201</v>
      </c>
      <c r="D9" s="27" t="s">
        <v>151</v>
      </c>
      <c r="E9" s="117">
        <v>3120101</v>
      </c>
      <c r="F9" s="28" t="s">
        <v>256</v>
      </c>
      <c r="G9" s="18" t="s">
        <v>27</v>
      </c>
      <c r="H9" s="13" t="s">
        <v>19</v>
      </c>
      <c r="I9" s="30">
        <f>95000000-700000</f>
        <v>94300000</v>
      </c>
      <c r="J9" s="30"/>
      <c r="K9" s="8">
        <v>42422</v>
      </c>
      <c r="L9" s="31">
        <v>42480</v>
      </c>
      <c r="M9" s="31">
        <v>42488</v>
      </c>
      <c r="N9" s="9">
        <v>240</v>
      </c>
      <c r="O9" s="31">
        <v>42732</v>
      </c>
      <c r="P9" s="73" t="s">
        <v>31</v>
      </c>
      <c r="Q9" s="29" t="s">
        <v>32</v>
      </c>
      <c r="R9" s="14" t="s">
        <v>33</v>
      </c>
      <c r="S9" s="81" t="s">
        <v>360</v>
      </c>
      <c r="T9" s="126"/>
      <c r="U9" s="126"/>
      <c r="V9" s="126"/>
      <c r="W9" s="126"/>
      <c r="X9" s="126"/>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row>
    <row r="10" spans="1:240" s="145" customFormat="1" ht="93" customHeight="1" x14ac:dyDescent="0.2">
      <c r="A10" s="25">
        <v>4</v>
      </c>
      <c r="B10" s="20" t="s">
        <v>109</v>
      </c>
      <c r="C10" s="26" t="s">
        <v>16</v>
      </c>
      <c r="D10" s="27" t="s">
        <v>248</v>
      </c>
      <c r="E10" s="117">
        <v>3120210</v>
      </c>
      <c r="F10" s="28" t="s">
        <v>34</v>
      </c>
      <c r="G10" s="18" t="s">
        <v>35</v>
      </c>
      <c r="H10" s="13" t="s">
        <v>36</v>
      </c>
      <c r="I10" s="30">
        <v>30000000</v>
      </c>
      <c r="J10" s="30"/>
      <c r="K10" s="8">
        <v>42489</v>
      </c>
      <c r="L10" s="31">
        <v>42492</v>
      </c>
      <c r="M10" s="31">
        <v>42491</v>
      </c>
      <c r="N10" s="9">
        <v>180</v>
      </c>
      <c r="O10" s="31">
        <v>42675</v>
      </c>
      <c r="P10" s="73" t="s">
        <v>37</v>
      </c>
      <c r="Q10" s="29" t="s">
        <v>38</v>
      </c>
      <c r="R10" s="14" t="s">
        <v>39</v>
      </c>
      <c r="S10" s="81" t="s">
        <v>360</v>
      </c>
      <c r="T10" s="126"/>
      <c r="U10" s="126"/>
      <c r="V10" s="126"/>
      <c r="W10" s="126"/>
      <c r="X10" s="126"/>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row>
    <row r="11" spans="1:240" s="145" customFormat="1" ht="89.25" x14ac:dyDescent="0.2">
      <c r="A11" s="25">
        <v>5</v>
      </c>
      <c r="B11" s="20" t="s">
        <v>109</v>
      </c>
      <c r="C11" s="26" t="s">
        <v>16</v>
      </c>
      <c r="D11" s="27" t="s">
        <v>248</v>
      </c>
      <c r="E11" s="117">
        <v>3120210</v>
      </c>
      <c r="F11" s="28" t="s">
        <v>34</v>
      </c>
      <c r="G11" s="18" t="s">
        <v>35</v>
      </c>
      <c r="H11" s="13" t="s">
        <v>36</v>
      </c>
      <c r="I11" s="30">
        <v>15000000</v>
      </c>
      <c r="J11" s="30"/>
      <c r="K11" s="8">
        <v>42480</v>
      </c>
      <c r="L11" s="31">
        <v>42503</v>
      </c>
      <c r="M11" s="31">
        <v>42541</v>
      </c>
      <c r="N11" s="9">
        <v>30</v>
      </c>
      <c r="O11" s="31">
        <v>42572</v>
      </c>
      <c r="P11" s="73" t="s">
        <v>40</v>
      </c>
      <c r="Q11" s="29" t="s">
        <v>306</v>
      </c>
      <c r="R11" s="14" t="s">
        <v>41</v>
      </c>
      <c r="S11" s="81" t="s">
        <v>360</v>
      </c>
      <c r="T11" s="126"/>
      <c r="U11" s="126"/>
      <c r="V11" s="126"/>
      <c r="W11" s="126"/>
      <c r="X11" s="126"/>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row>
    <row r="12" spans="1:240" s="145" customFormat="1" ht="115.5" customHeight="1" x14ac:dyDescent="0.2">
      <c r="A12" s="25">
        <v>6</v>
      </c>
      <c r="B12" s="20" t="s">
        <v>109</v>
      </c>
      <c r="C12" s="26" t="s">
        <v>16</v>
      </c>
      <c r="D12" s="27" t="s">
        <v>248</v>
      </c>
      <c r="E12" s="117">
        <v>3120210</v>
      </c>
      <c r="F12" s="28" t="s">
        <v>34</v>
      </c>
      <c r="G12" s="18" t="s">
        <v>254</v>
      </c>
      <c r="H12" s="13" t="s">
        <v>36</v>
      </c>
      <c r="I12" s="30">
        <v>40000000</v>
      </c>
      <c r="J12" s="30"/>
      <c r="K12" s="8">
        <v>42449</v>
      </c>
      <c r="L12" s="31">
        <v>42491</v>
      </c>
      <c r="M12" s="31">
        <v>42675</v>
      </c>
      <c r="N12" s="9">
        <v>180</v>
      </c>
      <c r="O12" s="31">
        <v>42705</v>
      </c>
      <c r="P12" s="73" t="s">
        <v>42</v>
      </c>
      <c r="Q12" s="29" t="s">
        <v>43</v>
      </c>
      <c r="R12" s="14" t="s">
        <v>44</v>
      </c>
      <c r="S12" s="81" t="s">
        <v>360</v>
      </c>
      <c r="T12" s="126"/>
      <c r="U12" s="126"/>
      <c r="V12" s="126"/>
      <c r="W12" s="126"/>
      <c r="X12" s="126"/>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row>
    <row r="13" spans="1:240" s="145" customFormat="1" ht="100.5" customHeight="1" x14ac:dyDescent="0.2">
      <c r="A13" s="25">
        <v>7</v>
      </c>
      <c r="B13" s="20" t="s">
        <v>109</v>
      </c>
      <c r="C13" s="26" t="s">
        <v>16</v>
      </c>
      <c r="D13" s="27" t="s">
        <v>248</v>
      </c>
      <c r="E13" s="117">
        <v>3120210</v>
      </c>
      <c r="F13" s="28" t="s">
        <v>34</v>
      </c>
      <c r="G13" s="18" t="s">
        <v>35</v>
      </c>
      <c r="H13" s="13" t="s">
        <v>36</v>
      </c>
      <c r="I13" s="30">
        <v>7000000</v>
      </c>
      <c r="J13" s="30"/>
      <c r="K13" s="8">
        <v>42449</v>
      </c>
      <c r="L13" s="31">
        <v>42522</v>
      </c>
      <c r="M13" s="31">
        <v>42675</v>
      </c>
      <c r="N13" s="9">
        <v>150</v>
      </c>
      <c r="O13" s="31">
        <v>42705</v>
      </c>
      <c r="P13" s="73" t="s">
        <v>45</v>
      </c>
      <c r="Q13" s="29" t="s">
        <v>46</v>
      </c>
      <c r="R13" s="14" t="s">
        <v>47</v>
      </c>
      <c r="S13" s="81" t="s">
        <v>360</v>
      </c>
      <c r="T13" s="126"/>
      <c r="U13" s="126"/>
      <c r="V13" s="126"/>
      <c r="W13" s="126"/>
      <c r="X13" s="126"/>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row>
    <row r="14" spans="1:240" s="145" customFormat="1" ht="105.75" customHeight="1" x14ac:dyDescent="0.2">
      <c r="A14" s="25">
        <v>8</v>
      </c>
      <c r="B14" s="20" t="s">
        <v>109</v>
      </c>
      <c r="C14" s="26" t="s">
        <v>16</v>
      </c>
      <c r="D14" s="27" t="s">
        <v>248</v>
      </c>
      <c r="E14" s="117">
        <v>3120210</v>
      </c>
      <c r="F14" s="28" t="s">
        <v>34</v>
      </c>
      <c r="G14" s="18" t="s">
        <v>35</v>
      </c>
      <c r="H14" s="13" t="s">
        <v>36</v>
      </c>
      <c r="I14" s="30">
        <v>7000000</v>
      </c>
      <c r="J14" s="30"/>
      <c r="K14" s="8">
        <v>42449</v>
      </c>
      <c r="L14" s="31">
        <v>42522</v>
      </c>
      <c r="M14" s="31">
        <v>42675</v>
      </c>
      <c r="N14" s="9">
        <v>150</v>
      </c>
      <c r="O14" s="31">
        <v>42705</v>
      </c>
      <c r="P14" s="73" t="s">
        <v>48</v>
      </c>
      <c r="Q14" s="29" t="s">
        <v>49</v>
      </c>
      <c r="R14" s="14" t="s">
        <v>50</v>
      </c>
      <c r="S14" s="81" t="s">
        <v>360</v>
      </c>
      <c r="T14" s="126"/>
      <c r="U14" s="126"/>
      <c r="V14" s="126"/>
      <c r="W14" s="126"/>
      <c r="X14" s="126"/>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row>
    <row r="15" spans="1:240" s="145" customFormat="1" ht="51" customHeight="1" x14ac:dyDescent="0.2">
      <c r="A15" s="25">
        <v>9</v>
      </c>
      <c r="B15" s="20" t="s">
        <v>109</v>
      </c>
      <c r="C15" s="26" t="s">
        <v>16</v>
      </c>
      <c r="D15" s="27" t="s">
        <v>248</v>
      </c>
      <c r="E15" s="117">
        <v>3120210</v>
      </c>
      <c r="F15" s="28" t="s">
        <v>34</v>
      </c>
      <c r="G15" s="18" t="s">
        <v>35</v>
      </c>
      <c r="H15" s="13" t="s">
        <v>36</v>
      </c>
      <c r="I15" s="30">
        <v>30000000</v>
      </c>
      <c r="J15" s="30"/>
      <c r="K15" s="8">
        <v>42536</v>
      </c>
      <c r="L15" s="31">
        <v>42618</v>
      </c>
      <c r="M15" s="31">
        <v>42618</v>
      </c>
      <c r="N15" s="9">
        <v>8</v>
      </c>
      <c r="O15" s="31">
        <v>42626</v>
      </c>
      <c r="P15" s="73" t="s">
        <v>51</v>
      </c>
      <c r="Q15" s="29" t="s">
        <v>52</v>
      </c>
      <c r="R15" s="14" t="s">
        <v>53</v>
      </c>
      <c r="S15" s="81" t="s">
        <v>360</v>
      </c>
      <c r="T15" s="126"/>
      <c r="U15" s="126"/>
      <c r="V15" s="126"/>
      <c r="W15" s="126"/>
      <c r="X15" s="126"/>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c r="ID15" s="144"/>
      <c r="IE15" s="144"/>
      <c r="IF15" s="144"/>
    </row>
    <row r="16" spans="1:240" s="145" customFormat="1" ht="89.25" customHeight="1" x14ac:dyDescent="0.2">
      <c r="A16" s="25">
        <v>10</v>
      </c>
      <c r="B16" s="20" t="s">
        <v>109</v>
      </c>
      <c r="C16" s="26" t="s">
        <v>16</v>
      </c>
      <c r="D16" s="27" t="s">
        <v>248</v>
      </c>
      <c r="E16" s="117">
        <v>3120210</v>
      </c>
      <c r="F16" s="28" t="s">
        <v>34</v>
      </c>
      <c r="G16" s="18" t="s">
        <v>35</v>
      </c>
      <c r="H16" s="13" t="s">
        <v>36</v>
      </c>
      <c r="I16" s="30">
        <v>15000000</v>
      </c>
      <c r="J16" s="30"/>
      <c r="K16" s="8">
        <v>42522</v>
      </c>
      <c r="L16" s="31">
        <v>42522</v>
      </c>
      <c r="M16" s="31">
        <v>42522</v>
      </c>
      <c r="N16" s="9">
        <v>120</v>
      </c>
      <c r="O16" s="31">
        <v>42644</v>
      </c>
      <c r="P16" s="73" t="s">
        <v>54</v>
      </c>
      <c r="Q16" s="29" t="s">
        <v>55</v>
      </c>
      <c r="R16" s="14" t="s">
        <v>56</v>
      </c>
      <c r="S16" s="81" t="s">
        <v>360</v>
      </c>
      <c r="T16" s="126"/>
      <c r="U16" s="126"/>
      <c r="V16" s="126"/>
      <c r="W16" s="126"/>
      <c r="X16" s="126"/>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c r="ID16" s="144"/>
      <c r="IE16" s="144"/>
      <c r="IF16" s="144"/>
    </row>
    <row r="17" spans="1:240" s="145" customFormat="1" ht="92.25" customHeight="1" x14ac:dyDescent="0.2">
      <c r="A17" s="25">
        <v>11</v>
      </c>
      <c r="B17" s="20" t="s">
        <v>109</v>
      </c>
      <c r="C17" s="26" t="s">
        <v>16</v>
      </c>
      <c r="D17" s="27" t="s">
        <v>248</v>
      </c>
      <c r="E17" s="117">
        <v>3120210</v>
      </c>
      <c r="F17" s="28" t="s">
        <v>34</v>
      </c>
      <c r="G17" s="18" t="s">
        <v>254</v>
      </c>
      <c r="H17" s="13" t="s">
        <v>36</v>
      </c>
      <c r="I17" s="30">
        <v>145000000</v>
      </c>
      <c r="J17" s="30"/>
      <c r="K17" s="8">
        <v>42408</v>
      </c>
      <c r="L17" s="31">
        <v>42485</v>
      </c>
      <c r="M17" s="31">
        <v>42485</v>
      </c>
      <c r="N17" s="9">
        <v>270</v>
      </c>
      <c r="O17" s="31">
        <v>42719</v>
      </c>
      <c r="P17" s="73" t="s">
        <v>57</v>
      </c>
      <c r="Q17" s="154" t="s">
        <v>378</v>
      </c>
      <c r="R17" s="14" t="s">
        <v>379</v>
      </c>
      <c r="S17" s="81" t="s">
        <v>360</v>
      </c>
      <c r="T17" s="81"/>
      <c r="U17" s="81"/>
      <c r="V17" s="126"/>
      <c r="W17" s="126"/>
      <c r="X17" s="126"/>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c r="ID17" s="144"/>
      <c r="IE17" s="144"/>
      <c r="IF17" s="144"/>
    </row>
    <row r="18" spans="1:240" s="145" customFormat="1" ht="178.5" customHeight="1" x14ac:dyDescent="0.2">
      <c r="A18" s="25">
        <v>12</v>
      </c>
      <c r="B18" s="20" t="s">
        <v>109</v>
      </c>
      <c r="C18" s="26" t="s">
        <v>16</v>
      </c>
      <c r="D18" s="27" t="s">
        <v>248</v>
      </c>
      <c r="E18" s="117">
        <v>3120210</v>
      </c>
      <c r="F18" s="28" t="s">
        <v>34</v>
      </c>
      <c r="G18" s="18" t="s">
        <v>254</v>
      </c>
      <c r="H18" s="13" t="s">
        <v>28</v>
      </c>
      <c r="I18" s="30">
        <v>58288000</v>
      </c>
      <c r="J18" s="30"/>
      <c r="K18" s="8">
        <v>42602</v>
      </c>
      <c r="L18" s="31">
        <v>42668</v>
      </c>
      <c r="M18" s="31">
        <v>42668</v>
      </c>
      <c r="N18" s="9">
        <v>30</v>
      </c>
      <c r="O18" s="31">
        <v>42699</v>
      </c>
      <c r="P18" s="73" t="s">
        <v>58</v>
      </c>
      <c r="Q18" s="29" t="s">
        <v>59</v>
      </c>
      <c r="R18" s="14" t="s">
        <v>60</v>
      </c>
      <c r="S18" s="81" t="s">
        <v>360</v>
      </c>
      <c r="T18" s="126"/>
      <c r="U18" s="126"/>
      <c r="V18" s="126"/>
      <c r="W18" s="126"/>
      <c r="X18" s="126"/>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c r="ID18" s="144"/>
      <c r="IE18" s="144"/>
      <c r="IF18" s="144"/>
    </row>
    <row r="19" spans="1:240" s="145" customFormat="1" ht="140.25" customHeight="1" x14ac:dyDescent="0.2">
      <c r="A19" s="25">
        <v>13</v>
      </c>
      <c r="B19" s="20" t="s">
        <v>109</v>
      </c>
      <c r="C19" s="26" t="s">
        <v>16</v>
      </c>
      <c r="D19" s="27" t="s">
        <v>248</v>
      </c>
      <c r="E19" s="117">
        <v>3120210</v>
      </c>
      <c r="F19" s="28" t="s">
        <v>34</v>
      </c>
      <c r="G19" s="18" t="s">
        <v>254</v>
      </c>
      <c r="H19" s="13" t="s">
        <v>61</v>
      </c>
      <c r="I19" s="30">
        <v>34600000</v>
      </c>
      <c r="J19" s="30"/>
      <c r="K19" s="8">
        <v>42602</v>
      </c>
      <c r="L19" s="31">
        <v>42668</v>
      </c>
      <c r="M19" s="31">
        <v>42668</v>
      </c>
      <c r="N19" s="9">
        <v>30</v>
      </c>
      <c r="O19" s="31">
        <v>42699</v>
      </c>
      <c r="P19" s="73" t="s">
        <v>62</v>
      </c>
      <c r="Q19" s="29" t="s">
        <v>63</v>
      </c>
      <c r="R19" s="14" t="s">
        <v>64</v>
      </c>
      <c r="S19" s="81" t="s">
        <v>360</v>
      </c>
      <c r="T19" s="126"/>
      <c r="U19" s="126"/>
      <c r="V19" s="126"/>
      <c r="W19" s="126"/>
      <c r="X19" s="126"/>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row>
    <row r="20" spans="1:240" s="145" customFormat="1" ht="76.5" customHeight="1" x14ac:dyDescent="0.2">
      <c r="A20" s="25">
        <v>14</v>
      </c>
      <c r="B20" s="20" t="s">
        <v>109</v>
      </c>
      <c r="C20" s="26" t="s">
        <v>16</v>
      </c>
      <c r="D20" s="27" t="s">
        <v>248</v>
      </c>
      <c r="E20" s="117">
        <v>3120210</v>
      </c>
      <c r="F20" s="28" t="s">
        <v>34</v>
      </c>
      <c r="G20" s="18" t="s">
        <v>254</v>
      </c>
      <c r="H20" s="13" t="s">
        <v>65</v>
      </c>
      <c r="I20" s="30">
        <v>85000000</v>
      </c>
      <c r="J20" s="30"/>
      <c r="K20" s="8">
        <v>42607</v>
      </c>
      <c r="L20" s="31">
        <v>42693</v>
      </c>
      <c r="M20" s="31">
        <v>42715</v>
      </c>
      <c r="N20" s="9">
        <v>3</v>
      </c>
      <c r="O20" s="31">
        <v>42718</v>
      </c>
      <c r="P20" s="73" t="s">
        <v>66</v>
      </c>
      <c r="Q20" s="29" t="s">
        <v>67</v>
      </c>
      <c r="R20" s="14" t="s">
        <v>68</v>
      </c>
      <c r="S20" s="81" t="s">
        <v>360</v>
      </c>
      <c r="T20" s="126"/>
      <c r="U20" s="126"/>
      <c r="V20" s="126"/>
      <c r="W20" s="126"/>
      <c r="X20" s="126"/>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row>
    <row r="21" spans="1:240" s="111" customFormat="1" ht="105" customHeight="1" x14ac:dyDescent="0.2">
      <c r="A21" s="25">
        <v>15</v>
      </c>
      <c r="B21" s="20" t="s">
        <v>109</v>
      </c>
      <c r="C21" s="26" t="s">
        <v>16</v>
      </c>
      <c r="D21" s="27" t="s">
        <v>248</v>
      </c>
      <c r="E21" s="117">
        <v>3120212</v>
      </c>
      <c r="F21" s="28" t="s">
        <v>69</v>
      </c>
      <c r="G21" s="18" t="s">
        <v>35</v>
      </c>
      <c r="H21" s="13" t="s">
        <v>70</v>
      </c>
      <c r="I21" s="30">
        <v>8000000</v>
      </c>
      <c r="J21" s="30"/>
      <c r="K21" s="8">
        <v>42597</v>
      </c>
      <c r="L21" s="31">
        <v>42628</v>
      </c>
      <c r="M21" s="31">
        <v>42633</v>
      </c>
      <c r="N21" s="9">
        <v>15</v>
      </c>
      <c r="O21" s="31">
        <v>42643</v>
      </c>
      <c r="P21" s="73" t="s">
        <v>71</v>
      </c>
      <c r="Q21" s="29" t="s">
        <v>72</v>
      </c>
      <c r="R21" s="14" t="s">
        <v>73</v>
      </c>
      <c r="S21" s="81" t="s">
        <v>360</v>
      </c>
      <c r="T21" s="146"/>
      <c r="U21" s="146"/>
      <c r="V21" s="146"/>
      <c r="W21" s="146"/>
      <c r="X21" s="146"/>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DE21" s="147"/>
      <c r="DF21" s="147"/>
      <c r="DG21" s="147"/>
      <c r="DH21" s="147"/>
      <c r="DI21" s="147"/>
      <c r="DJ21" s="147"/>
      <c r="DK21" s="147"/>
      <c r="DL21" s="147"/>
      <c r="DM21" s="147"/>
      <c r="DN21" s="147"/>
      <c r="DO21" s="147"/>
      <c r="DP21" s="147"/>
      <c r="DQ21" s="147"/>
      <c r="DR21" s="147"/>
      <c r="DS21" s="147"/>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c r="GU21" s="147"/>
      <c r="GV21" s="147"/>
      <c r="GW21" s="147"/>
      <c r="GX21" s="147"/>
      <c r="GY21" s="147"/>
      <c r="GZ21" s="147"/>
      <c r="HA21" s="147"/>
      <c r="HB21" s="147"/>
      <c r="HC21" s="147"/>
      <c r="HD21" s="147"/>
      <c r="HE21" s="147"/>
      <c r="HF21" s="147"/>
      <c r="HG21" s="147"/>
      <c r="HH21" s="147"/>
      <c r="HI21" s="147"/>
      <c r="HJ21" s="147"/>
      <c r="HK21" s="147"/>
      <c r="HL21" s="147"/>
      <c r="HM21" s="147"/>
      <c r="HN21" s="147"/>
      <c r="HO21" s="147"/>
      <c r="HP21" s="147"/>
      <c r="HQ21" s="147"/>
      <c r="HR21" s="147"/>
      <c r="HS21" s="147"/>
      <c r="HT21" s="147"/>
      <c r="HU21" s="147"/>
      <c r="HV21" s="147"/>
      <c r="HW21" s="147"/>
      <c r="HX21" s="147"/>
      <c r="HY21" s="147"/>
      <c r="HZ21" s="147"/>
      <c r="IA21" s="147"/>
      <c r="IB21" s="147"/>
      <c r="IC21" s="147"/>
      <c r="ID21" s="147"/>
      <c r="IE21" s="147"/>
      <c r="IF21" s="147"/>
    </row>
    <row r="22" spans="1:240" s="145" customFormat="1" ht="89.25" customHeight="1" x14ac:dyDescent="0.2">
      <c r="A22" s="25">
        <v>16</v>
      </c>
      <c r="B22" s="20" t="s">
        <v>109</v>
      </c>
      <c r="C22" s="26" t="s">
        <v>16</v>
      </c>
      <c r="D22" s="27" t="s">
        <v>248</v>
      </c>
      <c r="E22" s="117">
        <v>3120212</v>
      </c>
      <c r="F22" s="28" t="s">
        <v>69</v>
      </c>
      <c r="G22" s="18" t="s">
        <v>35</v>
      </c>
      <c r="H22" s="13" t="s">
        <v>70</v>
      </c>
      <c r="I22" s="30">
        <v>10000000</v>
      </c>
      <c r="J22" s="30"/>
      <c r="K22" s="8">
        <v>42461</v>
      </c>
      <c r="L22" s="31">
        <v>42475</v>
      </c>
      <c r="M22" s="31">
        <v>42480</v>
      </c>
      <c r="N22" s="9">
        <v>10</v>
      </c>
      <c r="O22" s="31">
        <v>42490</v>
      </c>
      <c r="P22" s="73" t="s">
        <v>74</v>
      </c>
      <c r="Q22" s="29" t="s">
        <v>310</v>
      </c>
      <c r="R22" s="14" t="s">
        <v>75</v>
      </c>
      <c r="S22" s="81" t="s">
        <v>360</v>
      </c>
      <c r="T22" s="126"/>
      <c r="U22" s="126"/>
      <c r="V22" s="126"/>
      <c r="W22" s="126"/>
      <c r="X22" s="126"/>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c r="ID22" s="144"/>
      <c r="IE22" s="144"/>
      <c r="IF22" s="144"/>
    </row>
    <row r="23" spans="1:240" s="145" customFormat="1" ht="180" customHeight="1" x14ac:dyDescent="0.2">
      <c r="A23" s="25">
        <v>17</v>
      </c>
      <c r="B23" s="20" t="s">
        <v>109</v>
      </c>
      <c r="C23" s="26" t="s">
        <v>16</v>
      </c>
      <c r="D23" s="27" t="s">
        <v>248</v>
      </c>
      <c r="E23" s="117">
        <v>3120212</v>
      </c>
      <c r="F23" s="28" t="s">
        <v>69</v>
      </c>
      <c r="G23" s="18" t="s">
        <v>35</v>
      </c>
      <c r="H23" s="13" t="s">
        <v>70</v>
      </c>
      <c r="I23" s="30">
        <v>9000000</v>
      </c>
      <c r="J23" s="30"/>
      <c r="K23" s="8">
        <v>42461</v>
      </c>
      <c r="L23" s="31">
        <v>42490</v>
      </c>
      <c r="M23" s="31">
        <v>42519</v>
      </c>
      <c r="N23" s="9">
        <v>30</v>
      </c>
      <c r="O23" s="31">
        <v>42566</v>
      </c>
      <c r="P23" s="73" t="s">
        <v>76</v>
      </c>
      <c r="Q23" s="29" t="s">
        <v>77</v>
      </c>
      <c r="R23" s="14" t="s">
        <v>78</v>
      </c>
      <c r="S23" s="81" t="s">
        <v>360</v>
      </c>
      <c r="T23" s="126"/>
      <c r="U23" s="126"/>
      <c r="V23" s="126"/>
      <c r="W23" s="126"/>
      <c r="X23" s="126"/>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row>
    <row r="24" spans="1:240" s="145" customFormat="1" ht="179.25" customHeight="1" x14ac:dyDescent="0.2">
      <c r="A24" s="25">
        <v>18</v>
      </c>
      <c r="B24" s="20" t="s">
        <v>109</v>
      </c>
      <c r="C24" s="26" t="s">
        <v>16</v>
      </c>
      <c r="D24" s="27" t="s">
        <v>248</v>
      </c>
      <c r="E24" s="117">
        <v>3120212</v>
      </c>
      <c r="F24" s="28" t="s">
        <v>69</v>
      </c>
      <c r="G24" s="18" t="s">
        <v>254</v>
      </c>
      <c r="H24" s="13" t="s">
        <v>79</v>
      </c>
      <c r="I24" s="30">
        <v>38000000</v>
      </c>
      <c r="J24" s="30"/>
      <c r="K24" s="8">
        <v>42485</v>
      </c>
      <c r="L24" s="31">
        <v>42515</v>
      </c>
      <c r="M24" s="31">
        <v>42515</v>
      </c>
      <c r="N24" s="9">
        <v>90</v>
      </c>
      <c r="O24" s="31">
        <v>42606</v>
      </c>
      <c r="P24" s="73" t="s">
        <v>80</v>
      </c>
      <c r="Q24" s="29" t="s">
        <v>81</v>
      </c>
      <c r="R24" s="14" t="s">
        <v>82</v>
      </c>
      <c r="S24" s="81" t="s">
        <v>360</v>
      </c>
      <c r="T24" s="126"/>
      <c r="U24" s="126"/>
      <c r="V24" s="126"/>
      <c r="W24" s="126"/>
      <c r="X24" s="126"/>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c r="ID24" s="144"/>
      <c r="IE24" s="144"/>
      <c r="IF24" s="144"/>
    </row>
    <row r="25" spans="1:240" s="145" customFormat="1" ht="218.25" customHeight="1" x14ac:dyDescent="0.2">
      <c r="A25" s="25">
        <v>19</v>
      </c>
      <c r="B25" s="20" t="s">
        <v>109</v>
      </c>
      <c r="C25" s="26" t="s">
        <v>16</v>
      </c>
      <c r="D25" s="27" t="s">
        <v>248</v>
      </c>
      <c r="E25" s="117">
        <v>3120212</v>
      </c>
      <c r="F25" s="28" t="s">
        <v>69</v>
      </c>
      <c r="G25" s="18" t="s">
        <v>35</v>
      </c>
      <c r="H25" s="13" t="s">
        <v>70</v>
      </c>
      <c r="I25" s="30">
        <v>8000000</v>
      </c>
      <c r="J25" s="30"/>
      <c r="K25" s="8">
        <v>42510</v>
      </c>
      <c r="L25" s="31">
        <v>42541</v>
      </c>
      <c r="M25" s="31">
        <v>42570</v>
      </c>
      <c r="N25" s="9">
        <v>30</v>
      </c>
      <c r="O25" s="31">
        <v>42490</v>
      </c>
      <c r="P25" s="73" t="s">
        <v>83</v>
      </c>
      <c r="Q25" s="29" t="s">
        <v>84</v>
      </c>
      <c r="R25" s="14" t="s">
        <v>85</v>
      </c>
      <c r="S25" s="81" t="s">
        <v>360</v>
      </c>
      <c r="T25" s="126"/>
      <c r="U25" s="126"/>
      <c r="V25" s="126"/>
      <c r="W25" s="126"/>
      <c r="X25" s="126"/>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c r="ID25" s="144"/>
      <c r="IE25" s="144"/>
      <c r="IF25" s="144"/>
    </row>
    <row r="26" spans="1:240" s="145" customFormat="1" ht="127.5" customHeight="1" x14ac:dyDescent="0.2">
      <c r="A26" s="25">
        <v>20</v>
      </c>
      <c r="B26" s="20" t="s">
        <v>109</v>
      </c>
      <c r="C26" s="26" t="s">
        <v>16</v>
      </c>
      <c r="D26" s="27" t="s">
        <v>248</v>
      </c>
      <c r="E26" s="117">
        <v>3120212</v>
      </c>
      <c r="F26" s="28" t="s">
        <v>69</v>
      </c>
      <c r="G26" s="18" t="s">
        <v>86</v>
      </c>
      <c r="H26" s="13" t="s">
        <v>28</v>
      </c>
      <c r="I26" s="30">
        <v>12000000</v>
      </c>
      <c r="J26" s="30"/>
      <c r="K26" s="8">
        <v>42461</v>
      </c>
      <c r="L26" s="31">
        <v>42505</v>
      </c>
      <c r="M26" s="31">
        <v>42515</v>
      </c>
      <c r="N26" s="9">
        <v>10</v>
      </c>
      <c r="O26" s="31">
        <v>42526</v>
      </c>
      <c r="P26" s="73" t="s">
        <v>87</v>
      </c>
      <c r="Q26" s="29" t="s">
        <v>88</v>
      </c>
      <c r="R26" s="14" t="s">
        <v>89</v>
      </c>
      <c r="S26" s="81" t="s">
        <v>360</v>
      </c>
      <c r="T26" s="126"/>
      <c r="U26" s="126"/>
      <c r="V26" s="126"/>
      <c r="W26" s="126"/>
      <c r="X26" s="126"/>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c r="ID26" s="144"/>
      <c r="IE26" s="144"/>
      <c r="IF26" s="144"/>
    </row>
    <row r="27" spans="1:240" s="145" customFormat="1" ht="168.75" customHeight="1" x14ac:dyDescent="0.2">
      <c r="A27" s="25">
        <v>21</v>
      </c>
      <c r="B27" s="20" t="s">
        <v>109</v>
      </c>
      <c r="C27" s="26" t="s">
        <v>16</v>
      </c>
      <c r="D27" s="27" t="s">
        <v>248</v>
      </c>
      <c r="E27" s="117">
        <v>3120212</v>
      </c>
      <c r="F27" s="28" t="s">
        <v>69</v>
      </c>
      <c r="G27" s="18" t="s">
        <v>35</v>
      </c>
      <c r="H27" s="13" t="s">
        <v>79</v>
      </c>
      <c r="I27" s="30">
        <v>11979600</v>
      </c>
      <c r="J27" s="30"/>
      <c r="K27" s="8">
        <v>42461</v>
      </c>
      <c r="L27" s="31">
        <v>42491</v>
      </c>
      <c r="M27" s="31">
        <v>42505</v>
      </c>
      <c r="N27" s="9">
        <v>15</v>
      </c>
      <c r="O27" s="31">
        <v>42449</v>
      </c>
      <c r="P27" s="73" t="s">
        <v>87</v>
      </c>
      <c r="Q27" s="29" t="s">
        <v>90</v>
      </c>
      <c r="R27" s="14" t="s">
        <v>91</v>
      </c>
      <c r="S27" s="81" t="s">
        <v>360</v>
      </c>
      <c r="T27" s="126"/>
      <c r="U27" s="126"/>
      <c r="V27" s="126"/>
      <c r="W27" s="126"/>
      <c r="X27" s="126"/>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row>
    <row r="28" spans="1:240" s="145" customFormat="1" ht="181.5" customHeight="1" x14ac:dyDescent="0.2">
      <c r="A28" s="25">
        <v>22</v>
      </c>
      <c r="B28" s="20" t="s">
        <v>109</v>
      </c>
      <c r="C28" s="26" t="s">
        <v>16</v>
      </c>
      <c r="D28" s="27" t="s">
        <v>248</v>
      </c>
      <c r="E28" s="117">
        <v>3120212</v>
      </c>
      <c r="F28" s="28" t="s">
        <v>69</v>
      </c>
      <c r="G28" s="18" t="s">
        <v>35</v>
      </c>
      <c r="H28" s="13" t="s">
        <v>79</v>
      </c>
      <c r="I28" s="30">
        <v>8000000</v>
      </c>
      <c r="J28" s="30"/>
      <c r="K28" s="8">
        <v>42447</v>
      </c>
      <c r="L28" s="31">
        <v>42461</v>
      </c>
      <c r="M28" s="31">
        <v>42490</v>
      </c>
      <c r="N28" s="9">
        <v>30</v>
      </c>
      <c r="O28" s="31">
        <v>42449</v>
      </c>
      <c r="P28" s="73">
        <v>55101515</v>
      </c>
      <c r="Q28" s="29" t="s">
        <v>92</v>
      </c>
      <c r="R28" s="14" t="s">
        <v>93</v>
      </c>
      <c r="S28" s="81" t="s">
        <v>360</v>
      </c>
      <c r="T28" s="126"/>
      <c r="U28" s="126"/>
      <c r="V28" s="126"/>
      <c r="W28" s="126"/>
      <c r="X28" s="126"/>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row>
    <row r="29" spans="1:240" s="145" customFormat="1" ht="166.5" customHeight="1" x14ac:dyDescent="0.2">
      <c r="A29" s="25">
        <v>23</v>
      </c>
      <c r="B29" s="20" t="s">
        <v>109</v>
      </c>
      <c r="C29" s="26" t="s">
        <v>16</v>
      </c>
      <c r="D29" s="27" t="s">
        <v>248</v>
      </c>
      <c r="E29" s="117">
        <v>3120212</v>
      </c>
      <c r="F29" s="28" t="s">
        <v>69</v>
      </c>
      <c r="G29" s="18" t="s">
        <v>35</v>
      </c>
      <c r="H29" s="13" t="s">
        <v>79</v>
      </c>
      <c r="I29" s="30">
        <v>13146105</v>
      </c>
      <c r="J29" s="30"/>
      <c r="K29" s="8">
        <v>42405</v>
      </c>
      <c r="L29" s="31">
        <v>42434</v>
      </c>
      <c r="M29" s="31">
        <v>42409</v>
      </c>
      <c r="N29" s="9">
        <v>330</v>
      </c>
      <c r="O29" s="31">
        <v>42735</v>
      </c>
      <c r="P29" s="73" t="s">
        <v>94</v>
      </c>
      <c r="Q29" s="29" t="s">
        <v>95</v>
      </c>
      <c r="R29" s="14" t="s">
        <v>96</v>
      </c>
      <c r="S29" s="81" t="s">
        <v>360</v>
      </c>
      <c r="T29" s="81"/>
      <c r="U29" s="81"/>
      <c r="V29" s="126"/>
      <c r="W29" s="126"/>
      <c r="X29" s="126"/>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row>
    <row r="30" spans="1:240" s="145" customFormat="1" ht="112.5" customHeight="1" x14ac:dyDescent="0.2">
      <c r="A30" s="25">
        <v>24</v>
      </c>
      <c r="B30" s="20" t="s">
        <v>109</v>
      </c>
      <c r="C30" s="26">
        <v>31102</v>
      </c>
      <c r="D30" s="27" t="s">
        <v>130</v>
      </c>
      <c r="E30" s="26">
        <v>311020301</v>
      </c>
      <c r="F30" s="28" t="s">
        <v>97</v>
      </c>
      <c r="G30" s="18" t="s">
        <v>98</v>
      </c>
      <c r="H30" s="13" t="s">
        <v>255</v>
      </c>
      <c r="I30" s="30">
        <v>57200000</v>
      </c>
      <c r="J30" s="30"/>
      <c r="K30" s="8">
        <v>42418</v>
      </c>
      <c r="L30" s="31">
        <v>42439</v>
      </c>
      <c r="M30" s="31">
        <v>42444</v>
      </c>
      <c r="N30" s="9">
        <v>330</v>
      </c>
      <c r="O30" s="31">
        <v>42774</v>
      </c>
      <c r="P30" s="73" t="s">
        <v>99</v>
      </c>
      <c r="Q30" s="29" t="s">
        <v>100</v>
      </c>
      <c r="R30" s="14" t="s">
        <v>101</v>
      </c>
      <c r="S30" s="81" t="s">
        <v>360</v>
      </c>
      <c r="T30" s="81"/>
      <c r="U30" s="81"/>
      <c r="V30" s="126"/>
      <c r="W30" s="126"/>
      <c r="X30" s="126"/>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c r="ID30" s="144"/>
      <c r="IE30" s="144"/>
      <c r="IF30" s="144"/>
    </row>
    <row r="31" spans="1:240" s="145" customFormat="1" ht="89.25" customHeight="1" x14ac:dyDescent="0.2">
      <c r="A31" s="25">
        <v>25</v>
      </c>
      <c r="B31" s="20" t="s">
        <v>109</v>
      </c>
      <c r="C31" s="26" t="s">
        <v>16</v>
      </c>
      <c r="D31" s="27" t="s">
        <v>248</v>
      </c>
      <c r="E31" s="26">
        <v>312020501</v>
      </c>
      <c r="F31" s="28" t="s">
        <v>102</v>
      </c>
      <c r="G31" s="18" t="s">
        <v>35</v>
      </c>
      <c r="H31" s="13" t="s">
        <v>79</v>
      </c>
      <c r="I31" s="30">
        <v>5000000</v>
      </c>
      <c r="J31" s="30"/>
      <c r="K31" s="8">
        <v>42505</v>
      </c>
      <c r="L31" s="31">
        <v>42551</v>
      </c>
      <c r="M31" s="31">
        <v>42552</v>
      </c>
      <c r="N31" s="9">
        <v>15</v>
      </c>
      <c r="O31" s="31">
        <v>42566</v>
      </c>
      <c r="P31" s="73" t="s">
        <v>103</v>
      </c>
      <c r="Q31" s="29" t="s">
        <v>104</v>
      </c>
      <c r="R31" s="14" t="s">
        <v>105</v>
      </c>
      <c r="S31" s="81" t="s">
        <v>360</v>
      </c>
      <c r="T31" s="126"/>
      <c r="U31" s="126"/>
      <c r="V31" s="126"/>
      <c r="W31" s="126"/>
      <c r="X31" s="126"/>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c r="ID31" s="144"/>
      <c r="IE31" s="144"/>
      <c r="IF31" s="144"/>
    </row>
    <row r="32" spans="1:240" s="145" customFormat="1" ht="306" customHeight="1" x14ac:dyDescent="0.2">
      <c r="A32" s="25">
        <v>26</v>
      </c>
      <c r="B32" s="20" t="s">
        <v>109</v>
      </c>
      <c r="C32" s="26" t="s">
        <v>16</v>
      </c>
      <c r="D32" s="27" t="s">
        <v>248</v>
      </c>
      <c r="E32" s="26">
        <v>312020501</v>
      </c>
      <c r="F32" s="28" t="s">
        <v>102</v>
      </c>
      <c r="G32" s="18" t="s">
        <v>35</v>
      </c>
      <c r="H32" s="13" t="s">
        <v>79</v>
      </c>
      <c r="I32" s="30">
        <v>20000000</v>
      </c>
      <c r="J32" s="30"/>
      <c r="K32" s="8">
        <v>42454</v>
      </c>
      <c r="L32" s="31">
        <v>42485</v>
      </c>
      <c r="M32" s="31">
        <v>42514</v>
      </c>
      <c r="N32" s="9">
        <v>30</v>
      </c>
      <c r="O32" s="31">
        <v>42480</v>
      </c>
      <c r="P32" s="73" t="s">
        <v>106</v>
      </c>
      <c r="Q32" s="29" t="s">
        <v>107</v>
      </c>
      <c r="R32" s="14" t="s">
        <v>108</v>
      </c>
      <c r="S32" s="81" t="s">
        <v>360</v>
      </c>
      <c r="T32" s="126"/>
      <c r="U32" s="126"/>
      <c r="V32" s="126"/>
      <c r="W32" s="126"/>
      <c r="X32" s="126"/>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c r="ID32" s="144"/>
      <c r="IE32" s="144"/>
      <c r="IF32" s="144"/>
    </row>
    <row r="33" spans="1:240" s="145" customFormat="1" ht="130.5" customHeight="1" x14ac:dyDescent="0.2">
      <c r="A33" s="25">
        <v>27</v>
      </c>
      <c r="B33" s="13" t="s">
        <v>110</v>
      </c>
      <c r="C33" s="102">
        <v>31202</v>
      </c>
      <c r="D33" s="27" t="s">
        <v>248</v>
      </c>
      <c r="E33" s="33">
        <v>312020901</v>
      </c>
      <c r="F33" s="129" t="s">
        <v>113</v>
      </c>
      <c r="G33" s="18" t="s">
        <v>254</v>
      </c>
      <c r="H33" s="83" t="s">
        <v>28</v>
      </c>
      <c r="I33" s="30">
        <v>200000000</v>
      </c>
      <c r="J33" s="30"/>
      <c r="K33" s="130">
        <v>42428</v>
      </c>
      <c r="L33" s="130">
        <v>42506</v>
      </c>
      <c r="M33" s="130">
        <v>42566</v>
      </c>
      <c r="N33" s="101">
        <v>60</v>
      </c>
      <c r="O33" s="130">
        <v>42721</v>
      </c>
      <c r="P33" s="73" t="s">
        <v>111</v>
      </c>
      <c r="Q33" s="82" t="s">
        <v>114</v>
      </c>
      <c r="R33" s="14" t="s">
        <v>112</v>
      </c>
      <c r="S33" s="126" t="s">
        <v>380</v>
      </c>
      <c r="T33" s="126"/>
      <c r="U33" s="126"/>
      <c r="V33" s="126"/>
      <c r="W33" s="126"/>
      <c r="X33" s="126"/>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c r="ID33" s="144"/>
      <c r="IE33" s="144"/>
      <c r="IF33" s="144"/>
    </row>
    <row r="34" spans="1:240" s="145" customFormat="1" ht="88.5" customHeight="1" x14ac:dyDescent="0.2">
      <c r="A34" s="25">
        <v>28</v>
      </c>
      <c r="B34" s="13" t="s">
        <v>110</v>
      </c>
      <c r="C34" s="102">
        <v>31202</v>
      </c>
      <c r="D34" s="27" t="s">
        <v>248</v>
      </c>
      <c r="E34" s="33">
        <v>312020901</v>
      </c>
      <c r="F34" s="129" t="s">
        <v>113</v>
      </c>
      <c r="G34" s="73" t="s">
        <v>98</v>
      </c>
      <c r="H34" s="82" t="s">
        <v>251</v>
      </c>
      <c r="I34" s="30">
        <v>76250000</v>
      </c>
      <c r="J34" s="30"/>
      <c r="K34" s="130">
        <v>42428</v>
      </c>
      <c r="L34" s="130">
        <v>42459</v>
      </c>
      <c r="M34" s="130">
        <v>42566</v>
      </c>
      <c r="N34" s="101">
        <v>30</v>
      </c>
      <c r="O34" s="130">
        <v>42721</v>
      </c>
      <c r="P34" s="12" t="s">
        <v>111</v>
      </c>
      <c r="Q34" s="82" t="s">
        <v>311</v>
      </c>
      <c r="R34" s="14" t="s">
        <v>115</v>
      </c>
      <c r="S34" s="126" t="s">
        <v>380</v>
      </c>
      <c r="T34" s="126"/>
      <c r="U34" s="126"/>
      <c r="V34" s="126"/>
      <c r="W34" s="126"/>
      <c r="X34" s="126"/>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c r="HL34" s="144"/>
      <c r="HM34" s="144"/>
      <c r="HN34" s="144"/>
      <c r="HO34" s="144"/>
      <c r="HP34" s="144"/>
      <c r="HQ34" s="144"/>
      <c r="HR34" s="144"/>
      <c r="HS34" s="144"/>
      <c r="HT34" s="144"/>
      <c r="HU34" s="144"/>
      <c r="HV34" s="144"/>
      <c r="HW34" s="144"/>
      <c r="HX34" s="144"/>
      <c r="HY34" s="144"/>
      <c r="HZ34" s="144"/>
      <c r="IA34" s="144"/>
      <c r="IB34" s="144"/>
      <c r="IC34" s="144"/>
      <c r="ID34" s="144"/>
      <c r="IE34" s="144"/>
      <c r="IF34" s="144"/>
    </row>
    <row r="35" spans="1:240" s="145" customFormat="1" ht="117" customHeight="1" x14ac:dyDescent="0.2">
      <c r="A35" s="25">
        <v>29</v>
      </c>
      <c r="B35" s="74" t="s">
        <v>116</v>
      </c>
      <c r="C35" s="75" t="s">
        <v>176</v>
      </c>
      <c r="D35" s="27" t="s">
        <v>130</v>
      </c>
      <c r="E35" s="76">
        <v>311020301</v>
      </c>
      <c r="F35" s="28" t="s">
        <v>97</v>
      </c>
      <c r="G35" s="18" t="s">
        <v>98</v>
      </c>
      <c r="H35" s="13" t="s">
        <v>255</v>
      </c>
      <c r="I35" s="77">
        <v>6781360</v>
      </c>
      <c r="J35" s="77"/>
      <c r="K35" s="44">
        <v>42387</v>
      </c>
      <c r="L35" s="44">
        <v>42417</v>
      </c>
      <c r="M35" s="44">
        <v>42478</v>
      </c>
      <c r="N35" s="78">
        <v>4</v>
      </c>
      <c r="O35" s="44">
        <f>M35+N35</f>
        <v>42482</v>
      </c>
      <c r="P35" s="69" t="s">
        <v>375</v>
      </c>
      <c r="Q35" s="82" t="s">
        <v>373</v>
      </c>
      <c r="R35" s="80" t="s">
        <v>374</v>
      </c>
      <c r="S35" s="126" t="s">
        <v>372</v>
      </c>
      <c r="T35" s="81" t="s">
        <v>371</v>
      </c>
      <c r="U35" s="81" t="s">
        <v>323</v>
      </c>
      <c r="V35" s="126"/>
      <c r="W35" s="126"/>
      <c r="X35" s="126"/>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c r="ID35" s="144"/>
      <c r="IE35" s="144"/>
      <c r="IF35" s="144"/>
    </row>
    <row r="36" spans="1:240" s="111" customFormat="1" ht="132" customHeight="1" x14ac:dyDescent="0.2">
      <c r="A36" s="25">
        <v>30</v>
      </c>
      <c r="B36" s="82" t="s">
        <v>117</v>
      </c>
      <c r="C36" s="83">
        <v>33</v>
      </c>
      <c r="D36" s="13" t="s">
        <v>24</v>
      </c>
      <c r="E36" s="89" t="s">
        <v>118</v>
      </c>
      <c r="F36" s="12" t="s">
        <v>119</v>
      </c>
      <c r="G36" s="89" t="s">
        <v>27</v>
      </c>
      <c r="H36" s="83" t="s">
        <v>70</v>
      </c>
      <c r="I36" s="30">
        <v>150000000</v>
      </c>
      <c r="J36" s="30"/>
      <c r="K36" s="8">
        <v>42434</v>
      </c>
      <c r="L36" s="105">
        <v>42465</v>
      </c>
      <c r="M36" s="105">
        <v>42470</v>
      </c>
      <c r="N36" s="9">
        <v>60</v>
      </c>
      <c r="O36" s="105">
        <v>42160</v>
      </c>
      <c r="P36" s="106">
        <v>81112502</v>
      </c>
      <c r="Q36" s="107" t="s">
        <v>388</v>
      </c>
      <c r="R36" s="108" t="s">
        <v>339</v>
      </c>
      <c r="S36" s="114" t="s">
        <v>376</v>
      </c>
      <c r="T36" s="114"/>
      <c r="U36" s="114"/>
      <c r="V36" s="109"/>
      <c r="W36" s="107"/>
      <c r="X36" s="109"/>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c r="EO36" s="110"/>
      <c r="EP36" s="110"/>
      <c r="EQ36" s="110"/>
      <c r="ER36" s="110"/>
      <c r="ES36" s="110"/>
      <c r="ET36" s="110"/>
      <c r="EU36" s="110"/>
      <c r="EV36" s="110"/>
      <c r="EW36" s="110"/>
      <c r="EX36" s="110"/>
      <c r="EY36" s="110"/>
      <c r="EZ36" s="110"/>
      <c r="FA36" s="110"/>
      <c r="FB36" s="110"/>
      <c r="FC36" s="110"/>
      <c r="FD36" s="110"/>
      <c r="FE36" s="110"/>
      <c r="FF36" s="110"/>
      <c r="FG36" s="110"/>
      <c r="FH36" s="110"/>
      <c r="FI36" s="110"/>
      <c r="FJ36" s="110"/>
      <c r="FK36" s="110"/>
      <c r="FL36" s="110"/>
      <c r="FM36" s="110"/>
      <c r="FN36" s="110"/>
      <c r="FO36" s="110"/>
      <c r="FP36" s="110"/>
      <c r="FQ36" s="110"/>
      <c r="FR36" s="110"/>
      <c r="FS36" s="110"/>
      <c r="FT36" s="110"/>
      <c r="FU36" s="110"/>
      <c r="FV36" s="110"/>
      <c r="FW36" s="110"/>
      <c r="FX36" s="110"/>
      <c r="FY36" s="110"/>
      <c r="FZ36" s="110"/>
      <c r="GA36" s="110"/>
      <c r="GB36" s="110"/>
      <c r="GC36" s="110"/>
      <c r="GD36" s="110"/>
      <c r="GE36" s="110"/>
      <c r="GF36" s="110"/>
      <c r="GG36" s="110"/>
      <c r="GH36" s="110"/>
      <c r="GI36" s="110"/>
      <c r="GJ36" s="110"/>
      <c r="GK36" s="110"/>
      <c r="GL36" s="110"/>
      <c r="GM36" s="110"/>
      <c r="GN36" s="110"/>
      <c r="GO36" s="110"/>
      <c r="GP36" s="110"/>
      <c r="GQ36" s="110"/>
      <c r="GR36" s="110"/>
      <c r="GS36" s="110"/>
      <c r="GT36" s="110"/>
      <c r="GU36" s="110"/>
      <c r="GV36" s="110"/>
      <c r="GW36" s="110"/>
      <c r="GX36" s="110"/>
      <c r="GY36" s="110"/>
      <c r="GZ36" s="110"/>
      <c r="HA36" s="110"/>
      <c r="HB36" s="110"/>
      <c r="HC36" s="110"/>
      <c r="HD36" s="110"/>
      <c r="HE36" s="110"/>
      <c r="HF36" s="110"/>
      <c r="HG36" s="110"/>
      <c r="HH36" s="110"/>
      <c r="HI36" s="110"/>
      <c r="HJ36" s="110"/>
      <c r="HK36" s="110"/>
      <c r="HL36" s="110"/>
      <c r="HM36" s="110"/>
      <c r="HN36" s="110"/>
      <c r="HO36" s="110"/>
      <c r="HP36" s="110"/>
      <c r="HQ36" s="110"/>
      <c r="HR36" s="110"/>
      <c r="HS36" s="110"/>
      <c r="HT36" s="110"/>
      <c r="HU36" s="110"/>
      <c r="HV36" s="110"/>
      <c r="HW36" s="110"/>
      <c r="HX36" s="110"/>
      <c r="HY36" s="110"/>
      <c r="HZ36" s="110"/>
      <c r="IA36" s="110"/>
      <c r="IB36" s="110"/>
      <c r="IC36" s="110"/>
      <c r="ID36" s="110"/>
      <c r="IE36" s="110"/>
      <c r="IF36" s="110"/>
    </row>
    <row r="37" spans="1:240" s="111" customFormat="1" ht="76.5" customHeight="1" x14ac:dyDescent="0.2">
      <c r="A37" s="25">
        <v>31</v>
      </c>
      <c r="B37" s="82" t="s">
        <v>117</v>
      </c>
      <c r="C37" s="83">
        <v>33</v>
      </c>
      <c r="D37" s="13" t="s">
        <v>24</v>
      </c>
      <c r="E37" s="89" t="s">
        <v>118</v>
      </c>
      <c r="F37" s="12" t="s">
        <v>119</v>
      </c>
      <c r="G37" s="89" t="s">
        <v>98</v>
      </c>
      <c r="H37" s="83" t="s">
        <v>28</v>
      </c>
      <c r="I37" s="30">
        <v>400000000</v>
      </c>
      <c r="J37" s="30"/>
      <c r="K37" s="8">
        <v>42475</v>
      </c>
      <c r="L37" s="105">
        <v>42495</v>
      </c>
      <c r="M37" s="105">
        <v>42500</v>
      </c>
      <c r="N37" s="9">
        <v>365</v>
      </c>
      <c r="O37" s="105">
        <v>42855</v>
      </c>
      <c r="P37" s="112" t="s">
        <v>120</v>
      </c>
      <c r="Q37" s="13" t="s">
        <v>266</v>
      </c>
      <c r="R37" s="113" t="s">
        <v>121</v>
      </c>
      <c r="S37" s="114" t="s">
        <v>376</v>
      </c>
      <c r="T37" s="109"/>
      <c r="U37" s="109"/>
      <c r="V37" s="109"/>
      <c r="W37" s="109"/>
      <c r="X37" s="109"/>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c r="EK37" s="110"/>
      <c r="EL37" s="110"/>
      <c r="EM37" s="110"/>
      <c r="EN37" s="110"/>
      <c r="EO37" s="110"/>
      <c r="EP37" s="110"/>
      <c r="EQ37" s="110"/>
      <c r="ER37" s="110"/>
      <c r="ES37" s="110"/>
      <c r="ET37" s="110"/>
      <c r="EU37" s="110"/>
      <c r="EV37" s="110"/>
      <c r="EW37" s="110"/>
      <c r="EX37" s="110"/>
      <c r="EY37" s="110"/>
      <c r="EZ37" s="110"/>
      <c r="FA37" s="110"/>
      <c r="FB37" s="110"/>
      <c r="FC37" s="110"/>
      <c r="FD37" s="110"/>
      <c r="FE37" s="110"/>
      <c r="FF37" s="110"/>
      <c r="FG37" s="110"/>
      <c r="FH37" s="110"/>
      <c r="FI37" s="110"/>
      <c r="FJ37" s="110"/>
      <c r="FK37" s="110"/>
      <c r="FL37" s="110"/>
      <c r="FM37" s="110"/>
      <c r="FN37" s="110"/>
      <c r="FO37" s="110"/>
      <c r="FP37" s="110"/>
      <c r="FQ37" s="110"/>
      <c r="FR37" s="110"/>
      <c r="FS37" s="110"/>
      <c r="FT37" s="110"/>
      <c r="FU37" s="110"/>
      <c r="FV37" s="110"/>
      <c r="FW37" s="110"/>
      <c r="FX37" s="110"/>
      <c r="FY37" s="110"/>
      <c r="FZ37" s="110"/>
      <c r="GA37" s="110"/>
      <c r="GB37" s="110"/>
      <c r="GC37" s="110"/>
      <c r="GD37" s="110"/>
      <c r="GE37" s="110"/>
      <c r="GF37" s="110"/>
      <c r="GG37" s="110"/>
      <c r="GH37" s="110"/>
      <c r="GI37" s="110"/>
      <c r="GJ37" s="110"/>
      <c r="GK37" s="110"/>
      <c r="GL37" s="110"/>
      <c r="GM37" s="110"/>
      <c r="GN37" s="110"/>
      <c r="GO37" s="110"/>
      <c r="GP37" s="110"/>
      <c r="GQ37" s="110"/>
      <c r="GR37" s="110"/>
      <c r="GS37" s="110"/>
      <c r="GT37" s="110"/>
      <c r="GU37" s="110"/>
      <c r="GV37" s="110"/>
      <c r="GW37" s="110"/>
      <c r="GX37" s="110"/>
      <c r="GY37" s="110"/>
      <c r="GZ37" s="110"/>
      <c r="HA37" s="110"/>
      <c r="HB37" s="110"/>
      <c r="HC37" s="110"/>
      <c r="HD37" s="110"/>
      <c r="HE37" s="110"/>
      <c r="HF37" s="110"/>
      <c r="HG37" s="110"/>
      <c r="HH37" s="110"/>
      <c r="HI37" s="110"/>
      <c r="HJ37" s="110"/>
      <c r="HK37" s="110"/>
      <c r="HL37" s="110"/>
      <c r="HM37" s="110"/>
      <c r="HN37" s="110"/>
      <c r="HO37" s="110"/>
      <c r="HP37" s="110"/>
      <c r="HQ37" s="110"/>
      <c r="HR37" s="110"/>
      <c r="HS37" s="110"/>
      <c r="HT37" s="110"/>
      <c r="HU37" s="110"/>
      <c r="HV37" s="110"/>
      <c r="HW37" s="110"/>
      <c r="HX37" s="110"/>
      <c r="HY37" s="110"/>
      <c r="HZ37" s="110"/>
      <c r="IA37" s="110"/>
      <c r="IB37" s="110"/>
      <c r="IC37" s="110"/>
      <c r="ID37" s="110"/>
      <c r="IE37" s="110"/>
      <c r="IF37" s="110"/>
    </row>
    <row r="38" spans="1:240" s="111" customFormat="1" ht="211.5" customHeight="1" x14ac:dyDescent="0.2">
      <c r="A38" s="25">
        <v>32</v>
      </c>
      <c r="B38" s="82" t="s">
        <v>117</v>
      </c>
      <c r="C38" s="83">
        <v>33</v>
      </c>
      <c r="D38" s="13" t="s">
        <v>24</v>
      </c>
      <c r="E38" s="89" t="s">
        <v>118</v>
      </c>
      <c r="F38" s="12" t="s">
        <v>119</v>
      </c>
      <c r="G38" s="89" t="s">
        <v>98</v>
      </c>
      <c r="H38" s="83" t="s">
        <v>28</v>
      </c>
      <c r="I38" s="30">
        <v>198000000</v>
      </c>
      <c r="J38" s="30"/>
      <c r="K38" s="8">
        <v>42444</v>
      </c>
      <c r="L38" s="105">
        <v>42475</v>
      </c>
      <c r="M38" s="105">
        <v>42480</v>
      </c>
      <c r="N38" s="9">
        <v>300</v>
      </c>
      <c r="O38" s="105">
        <v>42744</v>
      </c>
      <c r="P38" s="112" t="s">
        <v>122</v>
      </c>
      <c r="Q38" s="13" t="s">
        <v>267</v>
      </c>
      <c r="R38" s="113" t="s">
        <v>123</v>
      </c>
      <c r="S38" s="114" t="s">
        <v>376</v>
      </c>
      <c r="T38" s="109"/>
      <c r="U38" s="109"/>
      <c r="V38" s="109"/>
      <c r="W38" s="109"/>
      <c r="X38" s="109"/>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110"/>
      <c r="DF38" s="110"/>
      <c r="DG38" s="110"/>
      <c r="DH38" s="110"/>
      <c r="DI38" s="110"/>
      <c r="DJ38" s="110"/>
      <c r="DK38" s="110"/>
      <c r="DL38" s="110"/>
      <c r="DM38" s="110"/>
      <c r="DN38" s="110"/>
      <c r="DO38" s="110"/>
      <c r="DP38" s="110"/>
      <c r="DQ38" s="110"/>
      <c r="DR38" s="110"/>
      <c r="DS38" s="110"/>
      <c r="DT38" s="110"/>
      <c r="DU38" s="110"/>
      <c r="DV38" s="110"/>
      <c r="DW38" s="110"/>
      <c r="DX38" s="110"/>
      <c r="DY38" s="110"/>
      <c r="DZ38" s="110"/>
      <c r="EA38" s="110"/>
      <c r="EB38" s="110"/>
      <c r="EC38" s="110"/>
      <c r="ED38" s="110"/>
      <c r="EE38" s="110"/>
      <c r="EF38" s="110"/>
      <c r="EG38" s="110"/>
      <c r="EH38" s="110"/>
      <c r="EI38" s="110"/>
      <c r="EJ38" s="110"/>
      <c r="EK38" s="110"/>
      <c r="EL38" s="110"/>
      <c r="EM38" s="110"/>
      <c r="EN38" s="110"/>
      <c r="EO38" s="110"/>
      <c r="EP38" s="110"/>
      <c r="EQ38" s="110"/>
      <c r="ER38" s="110"/>
      <c r="ES38" s="110"/>
      <c r="ET38" s="110"/>
      <c r="EU38" s="110"/>
      <c r="EV38" s="110"/>
      <c r="EW38" s="110"/>
      <c r="EX38" s="110"/>
      <c r="EY38" s="110"/>
      <c r="EZ38" s="110"/>
      <c r="FA38" s="110"/>
      <c r="FB38" s="110"/>
      <c r="FC38" s="110"/>
      <c r="FD38" s="110"/>
      <c r="FE38" s="110"/>
      <c r="FF38" s="110"/>
      <c r="FG38" s="110"/>
      <c r="FH38" s="110"/>
      <c r="FI38" s="110"/>
      <c r="FJ38" s="110"/>
      <c r="FK38" s="110"/>
      <c r="FL38" s="110"/>
      <c r="FM38" s="110"/>
      <c r="FN38" s="110"/>
      <c r="FO38" s="110"/>
      <c r="FP38" s="110"/>
      <c r="FQ38" s="110"/>
      <c r="FR38" s="110"/>
      <c r="FS38" s="110"/>
      <c r="FT38" s="110"/>
      <c r="FU38" s="110"/>
      <c r="FV38" s="110"/>
      <c r="FW38" s="110"/>
      <c r="FX38" s="110"/>
      <c r="FY38" s="110"/>
      <c r="FZ38" s="110"/>
      <c r="GA38" s="110"/>
      <c r="GB38" s="110"/>
      <c r="GC38" s="110"/>
      <c r="GD38" s="110"/>
      <c r="GE38" s="110"/>
      <c r="GF38" s="110"/>
      <c r="GG38" s="110"/>
      <c r="GH38" s="110"/>
      <c r="GI38" s="110"/>
      <c r="GJ38" s="110"/>
      <c r="GK38" s="110"/>
      <c r="GL38" s="110"/>
      <c r="GM38" s="110"/>
      <c r="GN38" s="110"/>
      <c r="GO38" s="110"/>
      <c r="GP38" s="110"/>
      <c r="GQ38" s="110"/>
      <c r="GR38" s="110"/>
      <c r="GS38" s="110"/>
      <c r="GT38" s="110"/>
      <c r="GU38" s="110"/>
      <c r="GV38" s="110"/>
      <c r="GW38" s="110"/>
      <c r="GX38" s="110"/>
      <c r="GY38" s="110"/>
      <c r="GZ38" s="110"/>
      <c r="HA38" s="110"/>
      <c r="HB38" s="110"/>
      <c r="HC38" s="110"/>
      <c r="HD38" s="110"/>
      <c r="HE38" s="110"/>
      <c r="HF38" s="110"/>
      <c r="HG38" s="110"/>
      <c r="HH38" s="110"/>
      <c r="HI38" s="110"/>
      <c r="HJ38" s="110"/>
      <c r="HK38" s="110"/>
      <c r="HL38" s="110"/>
      <c r="HM38" s="110"/>
      <c r="HN38" s="110"/>
      <c r="HO38" s="110"/>
      <c r="HP38" s="110"/>
      <c r="HQ38" s="110"/>
      <c r="HR38" s="110"/>
      <c r="HS38" s="110"/>
      <c r="HT38" s="110"/>
      <c r="HU38" s="110"/>
      <c r="HV38" s="110"/>
      <c r="HW38" s="110"/>
      <c r="HX38" s="110"/>
      <c r="HY38" s="110"/>
      <c r="HZ38" s="110"/>
      <c r="IA38" s="110"/>
      <c r="IB38" s="110"/>
      <c r="IC38" s="110"/>
      <c r="ID38" s="110"/>
      <c r="IE38" s="110"/>
      <c r="IF38" s="110"/>
    </row>
    <row r="39" spans="1:240" s="111" customFormat="1" ht="51" customHeight="1" x14ac:dyDescent="0.2">
      <c r="A39" s="25">
        <v>33</v>
      </c>
      <c r="B39" s="82" t="s">
        <v>117</v>
      </c>
      <c r="C39" s="83">
        <v>33</v>
      </c>
      <c r="D39" s="13" t="s">
        <v>24</v>
      </c>
      <c r="E39" s="89" t="s">
        <v>118</v>
      </c>
      <c r="F39" s="12" t="s">
        <v>119</v>
      </c>
      <c r="G39" s="89" t="s">
        <v>253</v>
      </c>
      <c r="H39" s="83" t="s">
        <v>28</v>
      </c>
      <c r="I39" s="30">
        <v>120000000</v>
      </c>
      <c r="J39" s="30"/>
      <c r="K39" s="8">
        <v>42465</v>
      </c>
      <c r="L39" s="105">
        <v>42505</v>
      </c>
      <c r="M39" s="105">
        <v>42510</v>
      </c>
      <c r="N39" s="9">
        <v>365</v>
      </c>
      <c r="O39" s="105">
        <v>42865</v>
      </c>
      <c r="P39" s="106">
        <v>321519</v>
      </c>
      <c r="Q39" s="13" t="s">
        <v>312</v>
      </c>
      <c r="R39" s="14" t="s">
        <v>124</v>
      </c>
      <c r="S39" s="114" t="s">
        <v>376</v>
      </c>
      <c r="T39" s="109"/>
      <c r="U39" s="109"/>
      <c r="V39" s="109"/>
      <c r="W39" s="109"/>
      <c r="X39" s="109"/>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c r="EK39" s="110"/>
      <c r="EL39" s="110"/>
      <c r="EM39" s="110"/>
      <c r="EN39" s="110"/>
      <c r="EO39" s="110"/>
      <c r="EP39" s="110"/>
      <c r="EQ39" s="110"/>
      <c r="ER39" s="110"/>
      <c r="ES39" s="110"/>
      <c r="ET39" s="110"/>
      <c r="EU39" s="110"/>
      <c r="EV39" s="110"/>
      <c r="EW39" s="110"/>
      <c r="EX39" s="110"/>
      <c r="EY39" s="110"/>
      <c r="EZ39" s="110"/>
      <c r="FA39" s="110"/>
      <c r="FB39" s="110"/>
      <c r="FC39" s="110"/>
      <c r="FD39" s="110"/>
      <c r="FE39" s="110"/>
      <c r="FF39" s="110"/>
      <c r="FG39" s="110"/>
      <c r="FH39" s="110"/>
      <c r="FI39" s="110"/>
      <c r="FJ39" s="110"/>
      <c r="FK39" s="110"/>
      <c r="FL39" s="110"/>
      <c r="FM39" s="110"/>
      <c r="FN39" s="110"/>
      <c r="FO39" s="110"/>
      <c r="FP39" s="110"/>
      <c r="FQ39" s="110"/>
      <c r="FR39" s="110"/>
      <c r="FS39" s="110"/>
      <c r="FT39" s="110"/>
      <c r="FU39" s="110"/>
      <c r="FV39" s="110"/>
      <c r="FW39" s="110"/>
      <c r="FX39" s="110"/>
      <c r="FY39" s="110"/>
      <c r="FZ39" s="110"/>
      <c r="GA39" s="110"/>
      <c r="GB39" s="110"/>
      <c r="GC39" s="110"/>
      <c r="GD39" s="110"/>
      <c r="GE39" s="110"/>
      <c r="GF39" s="110"/>
      <c r="GG39" s="110"/>
      <c r="GH39" s="110"/>
      <c r="GI39" s="110"/>
      <c r="GJ39" s="110"/>
      <c r="GK39" s="110"/>
      <c r="GL39" s="110"/>
      <c r="GM39" s="110"/>
      <c r="GN39" s="110"/>
      <c r="GO39" s="110"/>
      <c r="GP39" s="110"/>
      <c r="GQ39" s="110"/>
      <c r="GR39" s="110"/>
      <c r="GS39" s="110"/>
      <c r="GT39" s="110"/>
      <c r="GU39" s="110"/>
      <c r="GV39" s="110"/>
      <c r="GW39" s="110"/>
      <c r="GX39" s="110"/>
      <c r="GY39" s="110"/>
      <c r="GZ39" s="110"/>
      <c r="HA39" s="110"/>
      <c r="HB39" s="110"/>
      <c r="HC39" s="110"/>
      <c r="HD39" s="110"/>
      <c r="HE39" s="110"/>
      <c r="HF39" s="110"/>
      <c r="HG39" s="110"/>
      <c r="HH39" s="110"/>
      <c r="HI39" s="110"/>
      <c r="HJ39" s="110"/>
      <c r="HK39" s="110"/>
      <c r="HL39" s="110"/>
      <c r="HM39" s="110"/>
      <c r="HN39" s="110"/>
      <c r="HO39" s="110"/>
      <c r="HP39" s="110"/>
      <c r="HQ39" s="110"/>
      <c r="HR39" s="110"/>
      <c r="HS39" s="110"/>
      <c r="HT39" s="110"/>
      <c r="HU39" s="110"/>
      <c r="HV39" s="110"/>
      <c r="HW39" s="110"/>
      <c r="HX39" s="110"/>
      <c r="HY39" s="110"/>
      <c r="HZ39" s="110"/>
      <c r="IA39" s="110"/>
      <c r="IB39" s="110"/>
      <c r="IC39" s="110"/>
      <c r="ID39" s="110"/>
      <c r="IE39" s="110"/>
      <c r="IF39" s="110"/>
    </row>
    <row r="40" spans="1:240" s="111" customFormat="1" ht="63.75" customHeight="1" x14ac:dyDescent="0.2">
      <c r="A40" s="25">
        <v>34</v>
      </c>
      <c r="B40" s="82" t="s">
        <v>117</v>
      </c>
      <c r="C40" s="83">
        <v>33</v>
      </c>
      <c r="D40" s="13" t="s">
        <v>24</v>
      </c>
      <c r="E40" s="89" t="s">
        <v>118</v>
      </c>
      <c r="F40" s="12" t="s">
        <v>119</v>
      </c>
      <c r="G40" s="89" t="s">
        <v>27</v>
      </c>
      <c r="H40" s="83" t="s">
        <v>70</v>
      </c>
      <c r="I40" s="30">
        <v>100000000</v>
      </c>
      <c r="J40" s="30"/>
      <c r="K40" s="8">
        <v>42495</v>
      </c>
      <c r="L40" s="105">
        <v>42536</v>
      </c>
      <c r="M40" s="105">
        <v>42541</v>
      </c>
      <c r="N40" s="9">
        <v>120</v>
      </c>
      <c r="O40" s="105">
        <v>42656</v>
      </c>
      <c r="P40" s="106"/>
      <c r="Q40" s="13" t="s">
        <v>268</v>
      </c>
      <c r="R40" s="14" t="s">
        <v>125</v>
      </c>
      <c r="S40" s="114" t="s">
        <v>376</v>
      </c>
      <c r="T40" s="109"/>
      <c r="U40" s="109"/>
      <c r="V40" s="109"/>
      <c r="W40" s="109"/>
      <c r="X40" s="109"/>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c r="EO40" s="110"/>
      <c r="EP40" s="110"/>
      <c r="EQ40" s="110"/>
      <c r="ER40" s="110"/>
      <c r="ES40" s="110"/>
      <c r="ET40" s="110"/>
      <c r="EU40" s="110"/>
      <c r="EV40" s="110"/>
      <c r="EW40" s="110"/>
      <c r="EX40" s="110"/>
      <c r="EY40" s="110"/>
      <c r="EZ40" s="110"/>
      <c r="FA40" s="110"/>
      <c r="FB40" s="110"/>
      <c r="FC40" s="110"/>
      <c r="FD40" s="110"/>
      <c r="FE40" s="110"/>
      <c r="FF40" s="110"/>
      <c r="FG40" s="110"/>
      <c r="FH40" s="110"/>
      <c r="FI40" s="110"/>
      <c r="FJ40" s="110"/>
      <c r="FK40" s="110"/>
      <c r="FL40" s="110"/>
      <c r="FM40" s="110"/>
      <c r="FN40" s="110"/>
      <c r="FO40" s="110"/>
      <c r="FP40" s="110"/>
      <c r="FQ40" s="110"/>
      <c r="FR40" s="110"/>
      <c r="FS40" s="110"/>
      <c r="FT40" s="110"/>
      <c r="FU40" s="110"/>
      <c r="FV40" s="110"/>
      <c r="FW40" s="110"/>
      <c r="FX40" s="110"/>
      <c r="FY40" s="110"/>
      <c r="FZ40" s="110"/>
      <c r="GA40" s="110"/>
      <c r="GB40" s="110"/>
      <c r="GC40" s="110"/>
      <c r="GD40" s="110"/>
      <c r="GE40" s="110"/>
      <c r="GF40" s="110"/>
      <c r="GG40" s="110"/>
      <c r="GH40" s="110"/>
      <c r="GI40" s="110"/>
      <c r="GJ40" s="110"/>
      <c r="GK40" s="110"/>
      <c r="GL40" s="110"/>
      <c r="GM40" s="110"/>
      <c r="GN40" s="110"/>
      <c r="GO40" s="110"/>
      <c r="GP40" s="110"/>
      <c r="GQ40" s="110"/>
      <c r="GR40" s="110"/>
      <c r="GS40" s="110"/>
      <c r="GT40" s="110"/>
      <c r="GU40" s="110"/>
      <c r="GV40" s="110"/>
      <c r="GW40" s="110"/>
      <c r="GX40" s="110"/>
      <c r="GY40" s="110"/>
      <c r="GZ40" s="110"/>
      <c r="HA40" s="110"/>
      <c r="HB40" s="110"/>
      <c r="HC40" s="110"/>
      <c r="HD40" s="110"/>
      <c r="HE40" s="110"/>
      <c r="HF40" s="110"/>
      <c r="HG40" s="110"/>
      <c r="HH40" s="110"/>
      <c r="HI40" s="110"/>
      <c r="HJ40" s="110"/>
      <c r="HK40" s="110"/>
      <c r="HL40" s="110"/>
      <c r="HM40" s="110"/>
      <c r="HN40" s="110"/>
      <c r="HO40" s="110"/>
      <c r="HP40" s="110"/>
      <c r="HQ40" s="110"/>
      <c r="HR40" s="110"/>
      <c r="HS40" s="110"/>
      <c r="HT40" s="110"/>
      <c r="HU40" s="110"/>
      <c r="HV40" s="110"/>
      <c r="HW40" s="110"/>
      <c r="HX40" s="110"/>
      <c r="HY40" s="110"/>
      <c r="HZ40" s="110"/>
      <c r="IA40" s="110"/>
      <c r="IB40" s="110"/>
      <c r="IC40" s="110"/>
      <c r="ID40" s="110"/>
      <c r="IE40" s="110"/>
      <c r="IF40" s="110"/>
    </row>
    <row r="41" spans="1:240" s="111" customFormat="1" ht="89.25" customHeight="1" x14ac:dyDescent="0.2">
      <c r="A41" s="25">
        <v>35</v>
      </c>
      <c r="B41" s="82" t="s">
        <v>117</v>
      </c>
      <c r="C41" s="83">
        <v>33</v>
      </c>
      <c r="D41" s="13" t="s">
        <v>24</v>
      </c>
      <c r="E41" s="89" t="s">
        <v>118</v>
      </c>
      <c r="F41" s="12" t="s">
        <v>119</v>
      </c>
      <c r="G41" s="83" t="s">
        <v>126</v>
      </c>
      <c r="H41" s="83" t="s">
        <v>252</v>
      </c>
      <c r="I41" s="30">
        <v>342000000</v>
      </c>
      <c r="J41" s="30"/>
      <c r="K41" s="8">
        <v>42465</v>
      </c>
      <c r="L41" s="105">
        <v>42526</v>
      </c>
      <c r="M41" s="105">
        <v>42531</v>
      </c>
      <c r="N41" s="9">
        <v>365</v>
      </c>
      <c r="O41" s="105">
        <v>42550</v>
      </c>
      <c r="P41" s="106">
        <v>81111811</v>
      </c>
      <c r="Q41" s="13" t="s">
        <v>269</v>
      </c>
      <c r="R41" s="113" t="s">
        <v>127</v>
      </c>
      <c r="S41" s="114" t="s">
        <v>376</v>
      </c>
      <c r="T41" s="109"/>
      <c r="U41" s="109"/>
      <c r="V41" s="109"/>
      <c r="W41" s="109"/>
      <c r="X41" s="109"/>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c r="EK41" s="110"/>
      <c r="EL41" s="110"/>
      <c r="EM41" s="110"/>
      <c r="EN41" s="110"/>
      <c r="EO41" s="110"/>
      <c r="EP41" s="110"/>
      <c r="EQ41" s="110"/>
      <c r="ER41" s="110"/>
      <c r="ES41" s="110"/>
      <c r="ET41" s="110"/>
      <c r="EU41" s="110"/>
      <c r="EV41" s="110"/>
      <c r="EW41" s="110"/>
      <c r="EX41" s="110"/>
      <c r="EY41" s="110"/>
      <c r="EZ41" s="110"/>
      <c r="FA41" s="110"/>
      <c r="FB41" s="110"/>
      <c r="FC41" s="110"/>
      <c r="FD41" s="110"/>
      <c r="FE41" s="110"/>
      <c r="FF41" s="110"/>
      <c r="FG41" s="110"/>
      <c r="FH41" s="110"/>
      <c r="FI41" s="110"/>
      <c r="FJ41" s="110"/>
      <c r="FK41" s="110"/>
      <c r="FL41" s="110"/>
      <c r="FM41" s="110"/>
      <c r="FN41" s="110"/>
      <c r="FO41" s="110"/>
      <c r="FP41" s="110"/>
      <c r="FQ41" s="110"/>
      <c r="FR41" s="110"/>
      <c r="FS41" s="110"/>
      <c r="FT41" s="110"/>
      <c r="FU41" s="110"/>
      <c r="FV41" s="110"/>
      <c r="FW41" s="110"/>
      <c r="FX41" s="110"/>
      <c r="FY41" s="110"/>
      <c r="FZ41" s="110"/>
      <c r="GA41" s="110"/>
      <c r="GB41" s="110"/>
      <c r="GC41" s="110"/>
      <c r="GD41" s="110"/>
      <c r="GE41" s="110"/>
      <c r="GF41" s="110"/>
      <c r="GG41" s="110"/>
      <c r="GH41" s="110"/>
      <c r="GI41" s="110"/>
      <c r="GJ41" s="110"/>
      <c r="GK41" s="110"/>
      <c r="GL41" s="110"/>
      <c r="GM41" s="110"/>
      <c r="GN41" s="110"/>
      <c r="GO41" s="110"/>
      <c r="GP41" s="110"/>
      <c r="GQ41" s="110"/>
      <c r="GR41" s="110"/>
      <c r="GS41" s="110"/>
      <c r="GT41" s="110"/>
      <c r="GU41" s="110"/>
      <c r="GV41" s="110"/>
      <c r="GW41" s="110"/>
      <c r="GX41" s="110"/>
      <c r="GY41" s="110"/>
      <c r="GZ41" s="110"/>
      <c r="HA41" s="110"/>
      <c r="HB41" s="110"/>
      <c r="HC41" s="110"/>
      <c r="HD41" s="110"/>
      <c r="HE41" s="110"/>
      <c r="HF41" s="110"/>
      <c r="HG41" s="110"/>
      <c r="HH41" s="110"/>
      <c r="HI41" s="110"/>
      <c r="HJ41" s="110"/>
      <c r="HK41" s="110"/>
      <c r="HL41" s="110"/>
      <c r="HM41" s="110"/>
      <c r="HN41" s="110"/>
      <c r="HO41" s="110"/>
      <c r="HP41" s="110"/>
      <c r="HQ41" s="110"/>
      <c r="HR41" s="110"/>
      <c r="HS41" s="110"/>
      <c r="HT41" s="110"/>
      <c r="HU41" s="110"/>
      <c r="HV41" s="110"/>
      <c r="HW41" s="110"/>
      <c r="HX41" s="110"/>
      <c r="HY41" s="110"/>
      <c r="HZ41" s="110"/>
      <c r="IA41" s="110"/>
      <c r="IB41" s="110"/>
      <c r="IC41" s="110"/>
      <c r="ID41" s="110"/>
      <c r="IE41" s="110"/>
      <c r="IF41" s="110"/>
    </row>
    <row r="42" spans="1:240" s="111" customFormat="1" ht="63.75" customHeight="1" x14ac:dyDescent="0.2">
      <c r="A42" s="25">
        <v>36</v>
      </c>
      <c r="B42" s="82" t="s">
        <v>117</v>
      </c>
      <c r="C42" s="83">
        <v>33</v>
      </c>
      <c r="D42" s="13" t="s">
        <v>24</v>
      </c>
      <c r="E42" s="89" t="s">
        <v>118</v>
      </c>
      <c r="F42" s="12" t="s">
        <v>119</v>
      </c>
      <c r="G42" s="89" t="s">
        <v>27</v>
      </c>
      <c r="H42" s="83" t="s">
        <v>70</v>
      </c>
      <c r="I42" s="30">
        <v>50800000</v>
      </c>
      <c r="J42" s="30"/>
      <c r="K42" s="8">
        <v>42556</v>
      </c>
      <c r="L42" s="105">
        <v>42592</v>
      </c>
      <c r="M42" s="105">
        <v>42597</v>
      </c>
      <c r="N42" s="9">
        <v>60</v>
      </c>
      <c r="O42" s="105">
        <v>42652</v>
      </c>
      <c r="P42" s="106">
        <v>81112502</v>
      </c>
      <c r="Q42" s="13" t="s">
        <v>270</v>
      </c>
      <c r="R42" s="14" t="s">
        <v>128</v>
      </c>
      <c r="S42" s="114" t="s">
        <v>376</v>
      </c>
      <c r="T42" s="109"/>
      <c r="U42" s="109"/>
      <c r="V42" s="109"/>
      <c r="W42" s="109"/>
      <c r="X42" s="109"/>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J42" s="110"/>
      <c r="EK42" s="110"/>
      <c r="EL42" s="110"/>
      <c r="EM42" s="110"/>
      <c r="EN42" s="110"/>
      <c r="EO42" s="110"/>
      <c r="EP42" s="110"/>
      <c r="EQ42" s="110"/>
      <c r="ER42" s="110"/>
      <c r="ES42" s="110"/>
      <c r="ET42" s="110"/>
      <c r="EU42" s="110"/>
      <c r="EV42" s="110"/>
      <c r="EW42" s="110"/>
      <c r="EX42" s="110"/>
      <c r="EY42" s="110"/>
      <c r="EZ42" s="110"/>
      <c r="FA42" s="110"/>
      <c r="FB42" s="110"/>
      <c r="FC42" s="110"/>
      <c r="FD42" s="110"/>
      <c r="FE42" s="110"/>
      <c r="FF42" s="110"/>
      <c r="FG42" s="110"/>
      <c r="FH42" s="110"/>
      <c r="FI42" s="110"/>
      <c r="FJ42" s="110"/>
      <c r="FK42" s="110"/>
      <c r="FL42" s="110"/>
      <c r="FM42" s="110"/>
      <c r="FN42" s="110"/>
      <c r="FO42" s="110"/>
      <c r="FP42" s="110"/>
      <c r="FQ42" s="110"/>
      <c r="FR42" s="110"/>
      <c r="FS42" s="110"/>
      <c r="FT42" s="110"/>
      <c r="FU42" s="110"/>
      <c r="FV42" s="110"/>
      <c r="FW42" s="110"/>
      <c r="FX42" s="110"/>
      <c r="FY42" s="110"/>
      <c r="FZ42" s="110"/>
      <c r="GA42" s="110"/>
      <c r="GB42" s="110"/>
      <c r="GC42" s="110"/>
      <c r="GD42" s="110"/>
      <c r="GE42" s="110"/>
      <c r="GF42" s="110"/>
      <c r="GG42" s="110"/>
      <c r="GH42" s="110"/>
      <c r="GI42" s="110"/>
      <c r="GJ42" s="110"/>
      <c r="GK42" s="110"/>
      <c r="GL42" s="110"/>
      <c r="GM42" s="110"/>
      <c r="GN42" s="110"/>
      <c r="GO42" s="110"/>
      <c r="GP42" s="110"/>
      <c r="GQ42" s="110"/>
      <c r="GR42" s="110"/>
      <c r="GS42" s="110"/>
      <c r="GT42" s="110"/>
      <c r="GU42" s="110"/>
      <c r="GV42" s="110"/>
      <c r="GW42" s="110"/>
      <c r="GX42" s="110"/>
      <c r="GY42" s="110"/>
      <c r="GZ42" s="110"/>
      <c r="HA42" s="110"/>
      <c r="HB42" s="110"/>
      <c r="HC42" s="110"/>
      <c r="HD42" s="110"/>
      <c r="HE42" s="110"/>
      <c r="HF42" s="110"/>
      <c r="HG42" s="110"/>
      <c r="HH42" s="110"/>
      <c r="HI42" s="110"/>
      <c r="HJ42" s="110"/>
      <c r="HK42" s="110"/>
      <c r="HL42" s="110"/>
      <c r="HM42" s="110"/>
      <c r="HN42" s="110"/>
      <c r="HO42" s="110"/>
      <c r="HP42" s="110"/>
      <c r="HQ42" s="110"/>
      <c r="HR42" s="110"/>
      <c r="HS42" s="110"/>
      <c r="HT42" s="110"/>
      <c r="HU42" s="110"/>
      <c r="HV42" s="110"/>
      <c r="HW42" s="110"/>
      <c r="HX42" s="110"/>
      <c r="HY42" s="110"/>
      <c r="HZ42" s="110"/>
      <c r="IA42" s="110"/>
      <c r="IB42" s="110"/>
      <c r="IC42" s="110"/>
      <c r="ID42" s="110"/>
      <c r="IE42" s="110"/>
      <c r="IF42" s="110"/>
    </row>
    <row r="43" spans="1:240" s="145" customFormat="1" ht="89.25" customHeight="1" x14ac:dyDescent="0.2">
      <c r="A43" s="25">
        <v>37</v>
      </c>
      <c r="B43" s="82" t="s">
        <v>129</v>
      </c>
      <c r="C43" s="83">
        <v>31102</v>
      </c>
      <c r="D43" s="27" t="s">
        <v>130</v>
      </c>
      <c r="E43" s="76">
        <v>311020301</v>
      </c>
      <c r="F43" s="28" t="s">
        <v>97</v>
      </c>
      <c r="G43" s="73" t="s">
        <v>35</v>
      </c>
      <c r="H43" s="13" t="s">
        <v>255</v>
      </c>
      <c r="I43" s="84">
        <v>29527065</v>
      </c>
      <c r="J43" s="84"/>
      <c r="K43" s="8">
        <v>42356</v>
      </c>
      <c r="L43" s="8">
        <v>42416</v>
      </c>
      <c r="M43" s="8">
        <v>42062</v>
      </c>
      <c r="N43" s="9">
        <v>305</v>
      </c>
      <c r="O43" s="8">
        <v>42730</v>
      </c>
      <c r="P43" s="85" t="s">
        <v>131</v>
      </c>
      <c r="Q43" s="82" t="s">
        <v>307</v>
      </c>
      <c r="R43" s="80" t="s">
        <v>132</v>
      </c>
      <c r="S43" s="86" t="s">
        <v>361</v>
      </c>
      <c r="T43" s="12" t="s">
        <v>325</v>
      </c>
      <c r="U43" s="81" t="s">
        <v>320</v>
      </c>
      <c r="V43" s="126" t="s">
        <v>321</v>
      </c>
      <c r="W43" s="126"/>
      <c r="X43" s="126"/>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c r="ID43" s="144"/>
      <c r="IE43" s="144"/>
      <c r="IF43" s="144"/>
    </row>
    <row r="44" spans="1:240" s="145" customFormat="1" ht="76.5" customHeight="1" x14ac:dyDescent="0.2">
      <c r="A44" s="25">
        <v>38</v>
      </c>
      <c r="B44" s="82" t="s">
        <v>129</v>
      </c>
      <c r="C44" s="83">
        <v>31202</v>
      </c>
      <c r="D44" s="27" t="s">
        <v>248</v>
      </c>
      <c r="E44" s="33">
        <v>3120204</v>
      </c>
      <c r="F44" s="131" t="s">
        <v>257</v>
      </c>
      <c r="G44" s="73" t="s">
        <v>35</v>
      </c>
      <c r="H44" s="82" t="s">
        <v>28</v>
      </c>
      <c r="I44" s="84">
        <f>26000000</f>
        <v>26000000</v>
      </c>
      <c r="J44" s="84"/>
      <c r="K44" s="8">
        <v>42382</v>
      </c>
      <c r="L44" s="8">
        <v>42445</v>
      </c>
      <c r="M44" s="8">
        <v>42456</v>
      </c>
      <c r="N44" s="101">
        <v>90</v>
      </c>
      <c r="O44" s="8">
        <v>42548</v>
      </c>
      <c r="P44" s="127" t="s">
        <v>133</v>
      </c>
      <c r="Q44" s="82" t="s">
        <v>134</v>
      </c>
      <c r="R44" s="80" t="s">
        <v>135</v>
      </c>
      <c r="S44" s="86" t="s">
        <v>361</v>
      </c>
      <c r="T44" s="126"/>
      <c r="U44" s="126"/>
      <c r="V44" s="126"/>
      <c r="W44" s="126"/>
      <c r="X44" s="126"/>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c r="EU44" s="144"/>
      <c r="EV44" s="144"/>
      <c r="EW44" s="144"/>
      <c r="EX44" s="144"/>
      <c r="EY44" s="144"/>
      <c r="EZ44" s="144"/>
      <c r="FA44" s="144"/>
      <c r="FB44" s="144"/>
      <c r="FC44" s="144"/>
      <c r="FD44" s="144"/>
      <c r="FE44" s="144"/>
      <c r="FF44" s="144"/>
      <c r="FG44" s="144"/>
      <c r="FH44" s="144"/>
      <c r="FI44" s="144"/>
      <c r="FJ44" s="144"/>
      <c r="FK44" s="144"/>
      <c r="FL44" s="144"/>
      <c r="FM44" s="144"/>
      <c r="FN44" s="144"/>
      <c r="FO44" s="144"/>
      <c r="FP44" s="144"/>
      <c r="FQ44" s="144"/>
      <c r="FR44" s="144"/>
      <c r="FS44" s="144"/>
      <c r="FT44" s="144"/>
      <c r="FU44" s="144"/>
      <c r="FV44" s="144"/>
      <c r="FW44" s="144"/>
      <c r="FX44" s="144"/>
      <c r="FY44" s="144"/>
      <c r="FZ44" s="144"/>
      <c r="GA44" s="144"/>
      <c r="GB44" s="144"/>
      <c r="GC44" s="144"/>
      <c r="GD44" s="144"/>
      <c r="GE44" s="144"/>
      <c r="GF44" s="144"/>
      <c r="GG44" s="144"/>
      <c r="GH44" s="144"/>
      <c r="GI44" s="144"/>
      <c r="GJ44" s="144"/>
      <c r="GK44" s="144"/>
      <c r="GL44" s="144"/>
      <c r="GM44" s="144"/>
      <c r="GN44" s="144"/>
      <c r="GO44" s="144"/>
      <c r="GP44" s="144"/>
      <c r="GQ44" s="144"/>
      <c r="GR44" s="144"/>
      <c r="GS44" s="144"/>
      <c r="GT44" s="144"/>
      <c r="GU44" s="144"/>
      <c r="GV44" s="144"/>
      <c r="GW44" s="144"/>
      <c r="GX44" s="144"/>
      <c r="GY44" s="144"/>
      <c r="GZ44" s="144"/>
      <c r="HA44" s="144"/>
      <c r="HB44" s="144"/>
      <c r="HC44" s="144"/>
      <c r="HD44" s="144"/>
      <c r="HE44" s="144"/>
      <c r="HF44" s="144"/>
      <c r="HG44" s="144"/>
      <c r="HH44" s="144"/>
      <c r="HI44" s="144"/>
      <c r="HJ44" s="144"/>
      <c r="HK44" s="144"/>
      <c r="HL44" s="144"/>
      <c r="HM44" s="144"/>
      <c r="HN44" s="144"/>
      <c r="HO44" s="144"/>
      <c r="HP44" s="144"/>
      <c r="HQ44" s="144"/>
      <c r="HR44" s="144"/>
      <c r="HS44" s="144"/>
      <c r="HT44" s="144"/>
      <c r="HU44" s="144"/>
      <c r="HV44" s="144"/>
      <c r="HW44" s="144"/>
      <c r="HX44" s="144"/>
      <c r="HY44" s="144"/>
      <c r="HZ44" s="144"/>
      <c r="IA44" s="144"/>
      <c r="IB44" s="144"/>
      <c r="IC44" s="144"/>
      <c r="ID44" s="144"/>
      <c r="IE44" s="144"/>
      <c r="IF44" s="144"/>
    </row>
    <row r="45" spans="1:240" s="145" customFormat="1" ht="114.75" customHeight="1" x14ac:dyDescent="0.2">
      <c r="A45" s="25">
        <v>39</v>
      </c>
      <c r="B45" s="82" t="s">
        <v>129</v>
      </c>
      <c r="C45" s="83">
        <v>31202</v>
      </c>
      <c r="D45" s="27" t="s">
        <v>248</v>
      </c>
      <c r="E45" s="33">
        <v>3120217</v>
      </c>
      <c r="F45" s="131" t="s">
        <v>136</v>
      </c>
      <c r="G45" s="18" t="s">
        <v>254</v>
      </c>
      <c r="H45" s="82" t="s">
        <v>28</v>
      </c>
      <c r="I45" s="84">
        <v>80000000</v>
      </c>
      <c r="J45" s="84"/>
      <c r="K45" s="8">
        <v>42395</v>
      </c>
      <c r="L45" s="8">
        <v>42480</v>
      </c>
      <c r="M45" s="8">
        <v>42501</v>
      </c>
      <c r="N45" s="101">
        <v>150</v>
      </c>
      <c r="O45" s="8">
        <v>42653</v>
      </c>
      <c r="P45" s="132" t="s">
        <v>137</v>
      </c>
      <c r="Q45" s="82" t="s">
        <v>138</v>
      </c>
      <c r="R45" s="80" t="s">
        <v>139</v>
      </c>
      <c r="S45" s="86" t="s">
        <v>361</v>
      </c>
      <c r="T45" s="126"/>
      <c r="U45" s="126"/>
      <c r="V45" s="126"/>
      <c r="W45" s="126"/>
      <c r="X45" s="126"/>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c r="EU45" s="144"/>
      <c r="EV45" s="144"/>
      <c r="EW45" s="144"/>
      <c r="EX45" s="144"/>
      <c r="EY45" s="144"/>
      <c r="EZ45" s="144"/>
      <c r="FA45" s="144"/>
      <c r="FB45" s="144"/>
      <c r="FC45" s="144"/>
      <c r="FD45" s="144"/>
      <c r="FE45" s="144"/>
      <c r="FF45" s="144"/>
      <c r="FG45" s="144"/>
      <c r="FH45" s="144"/>
      <c r="FI45" s="144"/>
      <c r="FJ45" s="144"/>
      <c r="FK45" s="144"/>
      <c r="FL45" s="144"/>
      <c r="FM45" s="144"/>
      <c r="FN45" s="144"/>
      <c r="FO45" s="144"/>
      <c r="FP45" s="144"/>
      <c r="FQ45" s="144"/>
      <c r="FR45" s="144"/>
      <c r="FS45" s="144"/>
      <c r="FT45" s="144"/>
      <c r="FU45" s="144"/>
      <c r="FV45" s="144"/>
      <c r="FW45" s="144"/>
      <c r="FX45" s="144"/>
      <c r="FY45" s="144"/>
      <c r="FZ45" s="144"/>
      <c r="GA45" s="144"/>
      <c r="GB45" s="144"/>
      <c r="GC45" s="144"/>
      <c r="GD45" s="144"/>
      <c r="GE45" s="144"/>
      <c r="GF45" s="144"/>
      <c r="GG45" s="144"/>
      <c r="GH45" s="144"/>
      <c r="GI45" s="144"/>
      <c r="GJ45" s="144"/>
      <c r="GK45" s="144"/>
      <c r="GL45" s="144"/>
      <c r="GM45" s="144"/>
      <c r="GN45" s="144"/>
      <c r="GO45" s="144"/>
      <c r="GP45" s="144"/>
      <c r="GQ45" s="144"/>
      <c r="GR45" s="144"/>
      <c r="GS45" s="144"/>
      <c r="GT45" s="144"/>
      <c r="GU45" s="144"/>
      <c r="GV45" s="144"/>
      <c r="GW45" s="144"/>
      <c r="GX45" s="144"/>
      <c r="GY45" s="144"/>
      <c r="GZ45" s="144"/>
      <c r="HA45" s="144"/>
      <c r="HB45" s="144"/>
      <c r="HC45" s="144"/>
      <c r="HD45" s="144"/>
      <c r="HE45" s="144"/>
      <c r="HF45" s="144"/>
      <c r="HG45" s="144"/>
      <c r="HH45" s="144"/>
      <c r="HI45" s="144"/>
      <c r="HJ45" s="144"/>
      <c r="HK45" s="144"/>
      <c r="HL45" s="144"/>
      <c r="HM45" s="144"/>
      <c r="HN45" s="144"/>
      <c r="HO45" s="144"/>
      <c r="HP45" s="144"/>
      <c r="HQ45" s="144"/>
      <c r="HR45" s="144"/>
      <c r="HS45" s="144"/>
      <c r="HT45" s="144"/>
      <c r="HU45" s="144"/>
      <c r="HV45" s="144"/>
      <c r="HW45" s="144"/>
      <c r="HX45" s="144"/>
      <c r="HY45" s="144"/>
      <c r="HZ45" s="144"/>
      <c r="IA45" s="144"/>
      <c r="IB45" s="144"/>
      <c r="IC45" s="144"/>
      <c r="ID45" s="144"/>
      <c r="IE45" s="144"/>
      <c r="IF45" s="144"/>
    </row>
    <row r="46" spans="1:240" s="145" customFormat="1" ht="76.5" customHeight="1" x14ac:dyDescent="0.2">
      <c r="A46" s="25">
        <v>40</v>
      </c>
      <c r="B46" s="82" t="s">
        <v>129</v>
      </c>
      <c r="C46" s="83">
        <v>31202</v>
      </c>
      <c r="D46" s="27" t="s">
        <v>248</v>
      </c>
      <c r="E46" s="33">
        <v>3120204</v>
      </c>
      <c r="F46" s="131" t="s">
        <v>257</v>
      </c>
      <c r="G46" s="73" t="s">
        <v>140</v>
      </c>
      <c r="H46" s="82" t="s">
        <v>70</v>
      </c>
      <c r="I46" s="84">
        <f>20800000</f>
        <v>20800000</v>
      </c>
      <c r="J46" s="84"/>
      <c r="K46" s="8">
        <v>42402</v>
      </c>
      <c r="L46" s="8">
        <v>42470</v>
      </c>
      <c r="M46" s="8">
        <v>42484</v>
      </c>
      <c r="N46" s="101">
        <v>90</v>
      </c>
      <c r="O46" s="8">
        <v>42574</v>
      </c>
      <c r="P46" s="10" t="s">
        <v>141</v>
      </c>
      <c r="Q46" s="82" t="s">
        <v>142</v>
      </c>
      <c r="R46" s="103" t="s">
        <v>143</v>
      </c>
      <c r="S46" s="86" t="s">
        <v>361</v>
      </c>
      <c r="T46" s="126"/>
      <c r="U46" s="126"/>
      <c r="V46" s="126"/>
      <c r="W46" s="126"/>
      <c r="X46" s="126"/>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c r="FO46" s="144"/>
      <c r="FP46" s="144"/>
      <c r="FQ46" s="144"/>
      <c r="FR46" s="144"/>
      <c r="FS46" s="144"/>
      <c r="FT46" s="144"/>
      <c r="FU46" s="144"/>
      <c r="FV46" s="144"/>
      <c r="FW46" s="144"/>
      <c r="FX46" s="144"/>
      <c r="FY46" s="144"/>
      <c r="FZ46" s="144"/>
      <c r="GA46" s="144"/>
      <c r="GB46" s="144"/>
      <c r="GC46" s="144"/>
      <c r="GD46" s="144"/>
      <c r="GE46" s="144"/>
      <c r="GF46" s="144"/>
      <c r="GG46" s="144"/>
      <c r="GH46" s="144"/>
      <c r="GI46" s="144"/>
      <c r="GJ46" s="144"/>
      <c r="GK46" s="144"/>
      <c r="GL46" s="144"/>
      <c r="GM46" s="144"/>
      <c r="GN46" s="144"/>
      <c r="GO46" s="144"/>
      <c r="GP46" s="144"/>
      <c r="GQ46" s="144"/>
      <c r="GR46" s="144"/>
      <c r="GS46" s="144"/>
      <c r="GT46" s="144"/>
      <c r="GU46" s="144"/>
      <c r="GV46" s="144"/>
      <c r="GW46" s="144"/>
      <c r="GX46" s="144"/>
      <c r="GY46" s="144"/>
      <c r="GZ46" s="144"/>
      <c r="HA46" s="144"/>
      <c r="HB46" s="144"/>
      <c r="HC46" s="144"/>
      <c r="HD46" s="144"/>
      <c r="HE46" s="144"/>
      <c r="HF46" s="144"/>
      <c r="HG46" s="144"/>
      <c r="HH46" s="144"/>
      <c r="HI46" s="144"/>
      <c r="HJ46" s="144"/>
      <c r="HK46" s="144"/>
      <c r="HL46" s="144"/>
      <c r="HM46" s="144"/>
      <c r="HN46" s="144"/>
      <c r="HO46" s="144"/>
      <c r="HP46" s="144"/>
      <c r="HQ46" s="144"/>
      <c r="HR46" s="144"/>
      <c r="HS46" s="144"/>
      <c r="HT46" s="144"/>
      <c r="HU46" s="144"/>
      <c r="HV46" s="144"/>
      <c r="HW46" s="144"/>
      <c r="HX46" s="144"/>
      <c r="HY46" s="144"/>
      <c r="HZ46" s="144"/>
      <c r="IA46" s="144"/>
      <c r="IB46" s="144"/>
      <c r="IC46" s="144"/>
      <c r="ID46" s="144"/>
      <c r="IE46" s="144"/>
      <c r="IF46" s="144"/>
    </row>
    <row r="47" spans="1:240" s="145" customFormat="1" ht="81.75" customHeight="1" x14ac:dyDescent="0.2">
      <c r="A47" s="25">
        <v>41</v>
      </c>
      <c r="B47" s="82" t="s">
        <v>129</v>
      </c>
      <c r="C47" s="83">
        <v>31202</v>
      </c>
      <c r="D47" s="27" t="s">
        <v>248</v>
      </c>
      <c r="E47" s="133">
        <v>3120204</v>
      </c>
      <c r="F47" s="131" t="s">
        <v>257</v>
      </c>
      <c r="G47" s="73" t="s">
        <v>140</v>
      </c>
      <c r="H47" s="82" t="s">
        <v>70</v>
      </c>
      <c r="I47" s="84">
        <v>8633642</v>
      </c>
      <c r="J47" s="84"/>
      <c r="K47" s="8">
        <v>42367</v>
      </c>
      <c r="L47" s="8">
        <v>42415</v>
      </c>
      <c r="M47" s="8">
        <v>42420</v>
      </c>
      <c r="N47" s="101">
        <v>20</v>
      </c>
      <c r="O47" s="8">
        <v>42440</v>
      </c>
      <c r="P47" s="10" t="s">
        <v>144</v>
      </c>
      <c r="Q47" s="82" t="s">
        <v>145</v>
      </c>
      <c r="R47" s="80" t="s">
        <v>139</v>
      </c>
      <c r="S47" s="86" t="s">
        <v>361</v>
      </c>
      <c r="T47" s="96" t="s">
        <v>292</v>
      </c>
      <c r="U47" s="81" t="s">
        <v>295</v>
      </c>
      <c r="V47" s="126"/>
      <c r="W47" s="126"/>
      <c r="X47" s="126"/>
      <c r="Y47" s="148"/>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c r="EU47" s="144"/>
      <c r="EV47" s="144"/>
      <c r="EW47" s="144"/>
      <c r="EX47" s="144"/>
      <c r="EY47" s="144"/>
      <c r="EZ47" s="144"/>
      <c r="FA47" s="144"/>
      <c r="FB47" s="144"/>
      <c r="FC47" s="144"/>
      <c r="FD47" s="144"/>
      <c r="FE47" s="144"/>
      <c r="FF47" s="144"/>
      <c r="FG47" s="144"/>
      <c r="FH47" s="144"/>
      <c r="FI47" s="144"/>
      <c r="FJ47" s="144"/>
      <c r="FK47" s="144"/>
      <c r="FL47" s="144"/>
      <c r="FM47" s="144"/>
      <c r="FN47" s="144"/>
      <c r="FO47" s="144"/>
      <c r="FP47" s="144"/>
      <c r="FQ47" s="144"/>
      <c r="FR47" s="144"/>
      <c r="FS47" s="144"/>
      <c r="FT47" s="144"/>
      <c r="FU47" s="144"/>
      <c r="FV47" s="144"/>
      <c r="FW47" s="144"/>
      <c r="FX47" s="144"/>
      <c r="FY47" s="144"/>
      <c r="FZ47" s="144"/>
      <c r="GA47" s="144"/>
      <c r="GB47" s="144"/>
      <c r="GC47" s="144"/>
      <c r="GD47" s="144"/>
      <c r="GE47" s="144"/>
      <c r="GF47" s="144"/>
      <c r="GG47" s="144"/>
      <c r="GH47" s="144"/>
      <c r="GI47" s="144"/>
      <c r="GJ47" s="144"/>
      <c r="GK47" s="144"/>
      <c r="GL47" s="144"/>
      <c r="GM47" s="144"/>
      <c r="GN47" s="144"/>
      <c r="GO47" s="144"/>
      <c r="GP47" s="144"/>
      <c r="GQ47" s="144"/>
      <c r="GR47" s="144"/>
      <c r="GS47" s="144"/>
      <c r="GT47" s="144"/>
      <c r="GU47" s="144"/>
      <c r="GV47" s="144"/>
      <c r="GW47" s="144"/>
      <c r="GX47" s="144"/>
      <c r="GY47" s="144"/>
      <c r="GZ47" s="144"/>
      <c r="HA47" s="144"/>
      <c r="HB47" s="144"/>
      <c r="HC47" s="144"/>
      <c r="HD47" s="144"/>
      <c r="HE47" s="144"/>
      <c r="HF47" s="144"/>
      <c r="HG47" s="144"/>
      <c r="HH47" s="144"/>
      <c r="HI47" s="144"/>
      <c r="HJ47" s="144"/>
      <c r="HK47" s="144"/>
      <c r="HL47" s="144"/>
      <c r="HM47" s="144"/>
      <c r="HN47" s="144"/>
      <c r="HO47" s="144"/>
      <c r="HP47" s="144"/>
      <c r="HQ47" s="144"/>
      <c r="HR47" s="144"/>
      <c r="HS47" s="144"/>
      <c r="HT47" s="144"/>
      <c r="HU47" s="144"/>
      <c r="HV47" s="144"/>
      <c r="HW47" s="144"/>
      <c r="HX47" s="144"/>
      <c r="HY47" s="144"/>
      <c r="HZ47" s="144"/>
      <c r="IA47" s="144"/>
      <c r="IB47" s="144"/>
      <c r="IC47" s="144"/>
      <c r="ID47" s="144"/>
      <c r="IE47" s="144"/>
      <c r="IF47" s="144"/>
    </row>
    <row r="48" spans="1:240" s="145" customFormat="1" ht="127.5" customHeight="1" x14ac:dyDescent="0.2">
      <c r="A48" s="25">
        <v>42</v>
      </c>
      <c r="B48" s="82" t="s">
        <v>129</v>
      </c>
      <c r="C48" s="83">
        <v>31202</v>
      </c>
      <c r="D48" s="27" t="s">
        <v>248</v>
      </c>
      <c r="E48" s="33">
        <v>3120204</v>
      </c>
      <c r="F48" s="131" t="s">
        <v>257</v>
      </c>
      <c r="G48" s="73" t="s">
        <v>140</v>
      </c>
      <c r="H48" s="82" t="s">
        <v>70</v>
      </c>
      <c r="I48" s="84">
        <v>400000</v>
      </c>
      <c r="J48" s="84"/>
      <c r="K48" s="8">
        <v>42367</v>
      </c>
      <c r="L48" s="8">
        <v>42429</v>
      </c>
      <c r="M48" s="8">
        <v>42420</v>
      </c>
      <c r="N48" s="101">
        <v>300</v>
      </c>
      <c r="O48" s="8">
        <v>42716</v>
      </c>
      <c r="P48" s="11" t="s">
        <v>146</v>
      </c>
      <c r="Q48" s="82" t="s">
        <v>293</v>
      </c>
      <c r="R48" s="103" t="s">
        <v>147</v>
      </c>
      <c r="S48" s="86" t="s">
        <v>361</v>
      </c>
      <c r="T48" s="96" t="s">
        <v>292</v>
      </c>
      <c r="U48" s="81" t="s">
        <v>385</v>
      </c>
      <c r="V48" s="81" t="s">
        <v>384</v>
      </c>
      <c r="W48" s="126"/>
      <c r="X48" s="126"/>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4"/>
      <c r="EA48" s="144"/>
      <c r="EB48" s="144"/>
      <c r="EC48" s="144"/>
      <c r="ED48" s="144"/>
      <c r="EE48" s="144"/>
      <c r="EF48" s="144"/>
      <c r="EG48" s="144"/>
      <c r="EH48" s="144"/>
      <c r="EI48" s="144"/>
      <c r="EJ48" s="144"/>
      <c r="EK48" s="144"/>
      <c r="EL48" s="144"/>
      <c r="EM48" s="144"/>
      <c r="EN48" s="144"/>
      <c r="EO48" s="144"/>
      <c r="EP48" s="144"/>
      <c r="EQ48" s="144"/>
      <c r="ER48" s="144"/>
      <c r="ES48" s="144"/>
      <c r="ET48" s="144"/>
      <c r="EU48" s="144"/>
      <c r="EV48" s="144"/>
      <c r="EW48" s="144"/>
      <c r="EX48" s="144"/>
      <c r="EY48" s="144"/>
      <c r="EZ48" s="144"/>
      <c r="FA48" s="144"/>
      <c r="FB48" s="144"/>
      <c r="FC48" s="144"/>
      <c r="FD48" s="144"/>
      <c r="FE48" s="144"/>
      <c r="FF48" s="144"/>
      <c r="FG48" s="144"/>
      <c r="FH48" s="144"/>
      <c r="FI48" s="144"/>
      <c r="FJ48" s="144"/>
      <c r="FK48" s="144"/>
      <c r="FL48" s="144"/>
      <c r="FM48" s="144"/>
      <c r="FN48" s="144"/>
      <c r="FO48" s="144"/>
      <c r="FP48" s="144"/>
      <c r="FQ48" s="144"/>
      <c r="FR48" s="144"/>
      <c r="FS48" s="144"/>
      <c r="FT48" s="144"/>
      <c r="FU48" s="144"/>
      <c r="FV48" s="144"/>
      <c r="FW48" s="144"/>
      <c r="FX48" s="144"/>
      <c r="FY48" s="144"/>
      <c r="FZ48" s="144"/>
      <c r="GA48" s="144"/>
      <c r="GB48" s="144"/>
      <c r="GC48" s="144"/>
      <c r="GD48" s="144"/>
      <c r="GE48" s="144"/>
      <c r="GF48" s="144"/>
      <c r="GG48" s="144"/>
      <c r="GH48" s="144"/>
      <c r="GI48" s="144"/>
      <c r="GJ48" s="144"/>
      <c r="GK48" s="144"/>
      <c r="GL48" s="144"/>
      <c r="GM48" s="144"/>
      <c r="GN48" s="144"/>
      <c r="GO48" s="144"/>
      <c r="GP48" s="144"/>
      <c r="GQ48" s="144"/>
      <c r="GR48" s="144"/>
      <c r="GS48" s="144"/>
      <c r="GT48" s="144"/>
      <c r="GU48" s="144"/>
      <c r="GV48" s="144"/>
      <c r="GW48" s="144"/>
      <c r="GX48" s="144"/>
      <c r="GY48" s="144"/>
      <c r="GZ48" s="144"/>
      <c r="HA48" s="144"/>
      <c r="HB48" s="144"/>
      <c r="HC48" s="144"/>
      <c r="HD48" s="144"/>
      <c r="HE48" s="144"/>
      <c r="HF48" s="144"/>
      <c r="HG48" s="144"/>
      <c r="HH48" s="144"/>
      <c r="HI48" s="144"/>
      <c r="HJ48" s="144"/>
      <c r="HK48" s="144"/>
      <c r="HL48" s="144"/>
      <c r="HM48" s="144"/>
      <c r="HN48" s="144"/>
      <c r="HO48" s="144"/>
      <c r="HP48" s="144"/>
      <c r="HQ48" s="144"/>
      <c r="HR48" s="144"/>
      <c r="HS48" s="144"/>
      <c r="HT48" s="144"/>
      <c r="HU48" s="144"/>
      <c r="HV48" s="144"/>
      <c r="HW48" s="144"/>
      <c r="HX48" s="144"/>
      <c r="HY48" s="144"/>
      <c r="HZ48" s="144"/>
      <c r="IA48" s="144"/>
      <c r="IB48" s="144"/>
      <c r="IC48" s="144"/>
      <c r="ID48" s="144"/>
      <c r="IE48" s="144"/>
      <c r="IF48" s="144"/>
    </row>
    <row r="49" spans="1:240" s="145" customFormat="1" ht="127.5" customHeight="1" x14ac:dyDescent="0.2">
      <c r="A49" s="25">
        <v>43</v>
      </c>
      <c r="B49" s="82" t="s">
        <v>129</v>
      </c>
      <c r="C49" s="83">
        <v>31202</v>
      </c>
      <c r="D49" s="27" t="s">
        <v>248</v>
      </c>
      <c r="E49" s="33">
        <v>3120204</v>
      </c>
      <c r="F49" s="131" t="s">
        <v>257</v>
      </c>
      <c r="G49" s="73" t="s">
        <v>140</v>
      </c>
      <c r="H49" s="82" t="s">
        <v>70</v>
      </c>
      <c r="I49" s="84">
        <v>1000000</v>
      </c>
      <c r="J49" s="84"/>
      <c r="K49" s="8">
        <v>42367</v>
      </c>
      <c r="L49" s="8">
        <v>42429</v>
      </c>
      <c r="M49" s="8">
        <v>42420</v>
      </c>
      <c r="N49" s="101">
        <v>300</v>
      </c>
      <c r="O49" s="8">
        <v>42716</v>
      </c>
      <c r="P49" s="11" t="s">
        <v>146</v>
      </c>
      <c r="Q49" s="82" t="s">
        <v>382</v>
      </c>
      <c r="R49" s="103" t="s">
        <v>147</v>
      </c>
      <c r="S49" s="86" t="s">
        <v>361</v>
      </c>
      <c r="T49" s="96" t="s">
        <v>292</v>
      </c>
      <c r="U49" s="81" t="s">
        <v>295</v>
      </c>
      <c r="V49" s="126"/>
      <c r="W49" s="126"/>
      <c r="X49" s="126"/>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c r="DK49" s="144"/>
      <c r="DL49" s="144"/>
      <c r="DM49" s="144"/>
      <c r="DN49" s="144"/>
      <c r="DO49" s="144"/>
      <c r="DP49" s="144"/>
      <c r="DQ49" s="144"/>
      <c r="DR49" s="144"/>
      <c r="DS49" s="144"/>
      <c r="DT49" s="144"/>
      <c r="DU49" s="144"/>
      <c r="DV49" s="144"/>
      <c r="DW49" s="144"/>
      <c r="DX49" s="144"/>
      <c r="DY49" s="144"/>
      <c r="DZ49" s="144"/>
      <c r="EA49" s="144"/>
      <c r="EB49" s="144"/>
      <c r="EC49" s="144"/>
      <c r="ED49" s="144"/>
      <c r="EE49" s="144"/>
      <c r="EF49" s="144"/>
      <c r="EG49" s="144"/>
      <c r="EH49" s="144"/>
      <c r="EI49" s="144"/>
      <c r="EJ49" s="144"/>
      <c r="EK49" s="144"/>
      <c r="EL49" s="144"/>
      <c r="EM49" s="144"/>
      <c r="EN49" s="144"/>
      <c r="EO49" s="144"/>
      <c r="EP49" s="144"/>
      <c r="EQ49" s="144"/>
      <c r="ER49" s="144"/>
      <c r="ES49" s="144"/>
      <c r="ET49" s="144"/>
      <c r="EU49" s="144"/>
      <c r="EV49" s="144"/>
      <c r="EW49" s="144"/>
      <c r="EX49" s="144"/>
      <c r="EY49" s="144"/>
      <c r="EZ49" s="144"/>
      <c r="FA49" s="144"/>
      <c r="FB49" s="144"/>
      <c r="FC49" s="144"/>
      <c r="FD49" s="144"/>
      <c r="FE49" s="144"/>
      <c r="FF49" s="144"/>
      <c r="FG49" s="144"/>
      <c r="FH49" s="144"/>
      <c r="FI49" s="144"/>
      <c r="FJ49" s="144"/>
      <c r="FK49" s="144"/>
      <c r="FL49" s="144"/>
      <c r="FM49" s="144"/>
      <c r="FN49" s="144"/>
      <c r="FO49" s="144"/>
      <c r="FP49" s="144"/>
      <c r="FQ49" s="144"/>
      <c r="FR49" s="144"/>
      <c r="FS49" s="144"/>
      <c r="FT49" s="144"/>
      <c r="FU49" s="144"/>
      <c r="FV49" s="144"/>
      <c r="FW49" s="144"/>
      <c r="FX49" s="144"/>
      <c r="FY49" s="144"/>
      <c r="FZ49" s="144"/>
      <c r="GA49" s="144"/>
      <c r="GB49" s="144"/>
      <c r="GC49" s="144"/>
      <c r="GD49" s="144"/>
      <c r="GE49" s="144"/>
      <c r="GF49" s="144"/>
      <c r="GG49" s="144"/>
      <c r="GH49" s="144"/>
      <c r="GI49" s="144"/>
      <c r="GJ49" s="144"/>
      <c r="GK49" s="144"/>
      <c r="GL49" s="144"/>
      <c r="GM49" s="144"/>
      <c r="GN49" s="144"/>
      <c r="GO49" s="144"/>
      <c r="GP49" s="144"/>
      <c r="GQ49" s="144"/>
      <c r="GR49" s="144"/>
      <c r="GS49" s="144"/>
      <c r="GT49" s="144"/>
      <c r="GU49" s="144"/>
      <c r="GV49" s="144"/>
      <c r="GW49" s="144"/>
      <c r="GX49" s="144"/>
      <c r="GY49" s="144"/>
      <c r="GZ49" s="144"/>
      <c r="HA49" s="144"/>
      <c r="HB49" s="144"/>
      <c r="HC49" s="144"/>
      <c r="HD49" s="144"/>
      <c r="HE49" s="144"/>
      <c r="HF49" s="144"/>
      <c r="HG49" s="144"/>
      <c r="HH49" s="144"/>
      <c r="HI49" s="144"/>
      <c r="HJ49" s="144"/>
      <c r="HK49" s="144"/>
      <c r="HL49" s="144"/>
      <c r="HM49" s="144"/>
      <c r="HN49" s="144"/>
      <c r="HO49" s="144"/>
      <c r="HP49" s="144"/>
      <c r="HQ49" s="144"/>
      <c r="HR49" s="144"/>
      <c r="HS49" s="144"/>
      <c r="HT49" s="144"/>
      <c r="HU49" s="144"/>
      <c r="HV49" s="144"/>
      <c r="HW49" s="144"/>
      <c r="HX49" s="144"/>
      <c r="HY49" s="144"/>
      <c r="HZ49" s="144"/>
      <c r="IA49" s="144"/>
      <c r="IB49" s="144"/>
      <c r="IC49" s="144"/>
      <c r="ID49" s="144"/>
      <c r="IE49" s="144"/>
      <c r="IF49" s="144"/>
    </row>
    <row r="50" spans="1:240" s="145" customFormat="1" ht="127.5" customHeight="1" x14ac:dyDescent="0.2">
      <c r="A50" s="25">
        <v>44</v>
      </c>
      <c r="B50" s="82" t="s">
        <v>129</v>
      </c>
      <c r="C50" s="83">
        <v>31202</v>
      </c>
      <c r="D50" s="27" t="s">
        <v>248</v>
      </c>
      <c r="E50" s="33">
        <v>3120204</v>
      </c>
      <c r="F50" s="131" t="s">
        <v>257</v>
      </c>
      <c r="G50" s="73" t="s">
        <v>140</v>
      </c>
      <c r="H50" s="82" t="s">
        <v>70</v>
      </c>
      <c r="I50" s="84">
        <v>1100000</v>
      </c>
      <c r="J50" s="84"/>
      <c r="K50" s="8">
        <v>42367</v>
      </c>
      <c r="L50" s="8">
        <v>42429</v>
      </c>
      <c r="M50" s="8">
        <v>42420</v>
      </c>
      <c r="N50" s="101">
        <v>300</v>
      </c>
      <c r="O50" s="8">
        <v>42716</v>
      </c>
      <c r="P50" s="11" t="s">
        <v>146</v>
      </c>
      <c r="Q50" s="82" t="s">
        <v>294</v>
      </c>
      <c r="R50" s="103" t="s">
        <v>147</v>
      </c>
      <c r="S50" s="86" t="s">
        <v>361</v>
      </c>
      <c r="T50" s="96" t="s">
        <v>292</v>
      </c>
      <c r="U50" s="81" t="s">
        <v>295</v>
      </c>
      <c r="V50" s="126"/>
      <c r="W50" s="126"/>
      <c r="X50" s="126"/>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44"/>
      <c r="DP50" s="144"/>
      <c r="DQ50" s="144"/>
      <c r="DR50" s="144"/>
      <c r="DS50" s="144"/>
      <c r="DT50" s="144"/>
      <c r="DU50" s="144"/>
      <c r="DV50" s="144"/>
      <c r="DW50" s="144"/>
      <c r="DX50" s="144"/>
      <c r="DY50" s="144"/>
      <c r="DZ50" s="144"/>
      <c r="EA50" s="144"/>
      <c r="EB50" s="144"/>
      <c r="EC50" s="144"/>
      <c r="ED50" s="144"/>
      <c r="EE50" s="144"/>
      <c r="EF50" s="144"/>
      <c r="EG50" s="144"/>
      <c r="EH50" s="144"/>
      <c r="EI50" s="144"/>
      <c r="EJ50" s="144"/>
      <c r="EK50" s="144"/>
      <c r="EL50" s="144"/>
      <c r="EM50" s="144"/>
      <c r="EN50" s="144"/>
      <c r="EO50" s="144"/>
      <c r="EP50" s="144"/>
      <c r="EQ50" s="144"/>
      <c r="ER50" s="144"/>
      <c r="ES50" s="144"/>
      <c r="ET50" s="144"/>
      <c r="EU50" s="144"/>
      <c r="EV50" s="144"/>
      <c r="EW50" s="144"/>
      <c r="EX50" s="144"/>
      <c r="EY50" s="144"/>
      <c r="EZ50" s="144"/>
      <c r="FA50" s="144"/>
      <c r="FB50" s="144"/>
      <c r="FC50" s="144"/>
      <c r="FD50" s="144"/>
      <c r="FE50" s="144"/>
      <c r="FF50" s="144"/>
      <c r="FG50" s="144"/>
      <c r="FH50" s="144"/>
      <c r="FI50" s="144"/>
      <c r="FJ50" s="144"/>
      <c r="FK50" s="144"/>
      <c r="FL50" s="144"/>
      <c r="FM50" s="144"/>
      <c r="FN50" s="144"/>
      <c r="FO50" s="144"/>
      <c r="FP50" s="144"/>
      <c r="FQ50" s="144"/>
      <c r="FR50" s="144"/>
      <c r="FS50" s="144"/>
      <c r="FT50" s="144"/>
      <c r="FU50" s="144"/>
      <c r="FV50" s="144"/>
      <c r="FW50" s="144"/>
      <c r="FX50" s="144"/>
      <c r="FY50" s="144"/>
      <c r="FZ50" s="144"/>
      <c r="GA50" s="144"/>
      <c r="GB50" s="144"/>
      <c r="GC50" s="144"/>
      <c r="GD50" s="144"/>
      <c r="GE50" s="144"/>
      <c r="GF50" s="144"/>
      <c r="GG50" s="144"/>
      <c r="GH50" s="144"/>
      <c r="GI50" s="144"/>
      <c r="GJ50" s="144"/>
      <c r="GK50" s="144"/>
      <c r="GL50" s="144"/>
      <c r="GM50" s="144"/>
      <c r="GN50" s="144"/>
      <c r="GO50" s="144"/>
      <c r="GP50" s="144"/>
      <c r="GQ50" s="144"/>
      <c r="GR50" s="144"/>
      <c r="GS50" s="144"/>
      <c r="GT50" s="144"/>
      <c r="GU50" s="144"/>
      <c r="GV50" s="144"/>
      <c r="GW50" s="144"/>
      <c r="GX50" s="144"/>
      <c r="GY50" s="144"/>
      <c r="GZ50" s="144"/>
      <c r="HA50" s="144"/>
      <c r="HB50" s="144"/>
      <c r="HC50" s="144"/>
      <c r="HD50" s="144"/>
      <c r="HE50" s="144"/>
      <c r="HF50" s="144"/>
      <c r="HG50" s="144"/>
      <c r="HH50" s="144"/>
      <c r="HI50" s="144"/>
      <c r="HJ50" s="144"/>
      <c r="HK50" s="144"/>
      <c r="HL50" s="144"/>
      <c r="HM50" s="144"/>
      <c r="HN50" s="144"/>
      <c r="HO50" s="144"/>
      <c r="HP50" s="144"/>
      <c r="HQ50" s="144"/>
      <c r="HR50" s="144"/>
      <c r="HS50" s="144"/>
      <c r="HT50" s="144"/>
      <c r="HU50" s="144"/>
      <c r="HV50" s="144"/>
      <c r="HW50" s="144"/>
      <c r="HX50" s="144"/>
      <c r="HY50" s="144"/>
      <c r="HZ50" s="144"/>
      <c r="IA50" s="144"/>
      <c r="IB50" s="144"/>
      <c r="IC50" s="144"/>
      <c r="ID50" s="144"/>
      <c r="IE50" s="144"/>
      <c r="IF50" s="144"/>
    </row>
    <row r="51" spans="1:240" s="145" customFormat="1" ht="127.5" customHeight="1" x14ac:dyDescent="0.2">
      <c r="A51" s="25">
        <v>45</v>
      </c>
      <c r="B51" s="82" t="s">
        <v>129</v>
      </c>
      <c r="C51" s="83">
        <v>31202</v>
      </c>
      <c r="D51" s="27" t="s">
        <v>248</v>
      </c>
      <c r="E51" s="33">
        <v>3120204</v>
      </c>
      <c r="F51" s="131" t="s">
        <v>257</v>
      </c>
      <c r="G51" s="73" t="s">
        <v>140</v>
      </c>
      <c r="H51" s="82" t="s">
        <v>70</v>
      </c>
      <c r="I51" s="84">
        <v>900000</v>
      </c>
      <c r="J51" s="84"/>
      <c r="K51" s="8">
        <v>42367</v>
      </c>
      <c r="L51" s="8">
        <v>42429</v>
      </c>
      <c r="M51" s="8">
        <v>42420</v>
      </c>
      <c r="N51" s="101">
        <v>300</v>
      </c>
      <c r="O51" s="8">
        <v>42716</v>
      </c>
      <c r="P51" s="11" t="s">
        <v>146</v>
      </c>
      <c r="Q51" s="82" t="s">
        <v>383</v>
      </c>
      <c r="R51" s="103" t="s">
        <v>147</v>
      </c>
      <c r="S51" s="86" t="s">
        <v>361</v>
      </c>
      <c r="T51" s="96" t="s">
        <v>292</v>
      </c>
      <c r="U51" s="81" t="s">
        <v>295</v>
      </c>
      <c r="V51" s="126"/>
      <c r="W51" s="126"/>
      <c r="X51" s="126"/>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c r="DD51" s="144"/>
      <c r="DE51" s="144"/>
      <c r="DF51" s="144"/>
      <c r="DG51" s="144"/>
      <c r="DH51" s="144"/>
      <c r="DI51" s="144"/>
      <c r="DJ51" s="144"/>
      <c r="DK51" s="144"/>
      <c r="DL51" s="144"/>
      <c r="DM51" s="144"/>
      <c r="DN51" s="144"/>
      <c r="DO51" s="144"/>
      <c r="DP51" s="144"/>
      <c r="DQ51" s="144"/>
      <c r="DR51" s="144"/>
      <c r="DS51" s="144"/>
      <c r="DT51" s="144"/>
      <c r="DU51" s="144"/>
      <c r="DV51" s="144"/>
      <c r="DW51" s="144"/>
      <c r="DX51" s="144"/>
      <c r="DY51" s="144"/>
      <c r="DZ51" s="144"/>
      <c r="EA51" s="144"/>
      <c r="EB51" s="144"/>
      <c r="EC51" s="144"/>
      <c r="ED51" s="144"/>
      <c r="EE51" s="144"/>
      <c r="EF51" s="144"/>
      <c r="EG51" s="144"/>
      <c r="EH51" s="144"/>
      <c r="EI51" s="144"/>
      <c r="EJ51" s="144"/>
      <c r="EK51" s="144"/>
      <c r="EL51" s="144"/>
      <c r="EM51" s="144"/>
      <c r="EN51" s="144"/>
      <c r="EO51" s="144"/>
      <c r="EP51" s="144"/>
      <c r="EQ51" s="144"/>
      <c r="ER51" s="144"/>
      <c r="ES51" s="144"/>
      <c r="ET51" s="144"/>
      <c r="EU51" s="144"/>
      <c r="EV51" s="144"/>
      <c r="EW51" s="144"/>
      <c r="EX51" s="144"/>
      <c r="EY51" s="144"/>
      <c r="EZ51" s="144"/>
      <c r="FA51" s="144"/>
      <c r="FB51" s="144"/>
      <c r="FC51" s="144"/>
      <c r="FD51" s="144"/>
      <c r="FE51" s="144"/>
      <c r="FF51" s="144"/>
      <c r="FG51" s="144"/>
      <c r="FH51" s="144"/>
      <c r="FI51" s="144"/>
      <c r="FJ51" s="144"/>
      <c r="FK51" s="144"/>
      <c r="FL51" s="144"/>
      <c r="FM51" s="144"/>
      <c r="FN51" s="144"/>
      <c r="FO51" s="144"/>
      <c r="FP51" s="144"/>
      <c r="FQ51" s="144"/>
      <c r="FR51" s="144"/>
      <c r="FS51" s="144"/>
      <c r="FT51" s="144"/>
      <c r="FU51" s="144"/>
      <c r="FV51" s="144"/>
      <c r="FW51" s="144"/>
      <c r="FX51" s="144"/>
      <c r="FY51" s="144"/>
      <c r="FZ51" s="144"/>
      <c r="GA51" s="144"/>
      <c r="GB51" s="144"/>
      <c r="GC51" s="144"/>
      <c r="GD51" s="144"/>
      <c r="GE51" s="144"/>
      <c r="GF51" s="144"/>
      <c r="GG51" s="144"/>
      <c r="GH51" s="144"/>
      <c r="GI51" s="144"/>
      <c r="GJ51" s="144"/>
      <c r="GK51" s="144"/>
      <c r="GL51" s="144"/>
      <c r="GM51" s="144"/>
      <c r="GN51" s="144"/>
      <c r="GO51" s="144"/>
      <c r="GP51" s="144"/>
      <c r="GQ51" s="144"/>
      <c r="GR51" s="144"/>
      <c r="GS51" s="144"/>
      <c r="GT51" s="144"/>
      <c r="GU51" s="144"/>
      <c r="GV51" s="144"/>
      <c r="GW51" s="144"/>
      <c r="GX51" s="144"/>
      <c r="GY51" s="144"/>
      <c r="GZ51" s="144"/>
      <c r="HA51" s="144"/>
      <c r="HB51" s="144"/>
      <c r="HC51" s="144"/>
      <c r="HD51" s="144"/>
      <c r="HE51" s="144"/>
      <c r="HF51" s="144"/>
      <c r="HG51" s="144"/>
      <c r="HH51" s="144"/>
      <c r="HI51" s="144"/>
      <c r="HJ51" s="144"/>
      <c r="HK51" s="144"/>
      <c r="HL51" s="144"/>
      <c r="HM51" s="144"/>
      <c r="HN51" s="144"/>
      <c r="HO51" s="144"/>
      <c r="HP51" s="144"/>
      <c r="HQ51" s="144"/>
      <c r="HR51" s="144"/>
      <c r="HS51" s="144"/>
      <c r="HT51" s="144"/>
      <c r="HU51" s="144"/>
      <c r="HV51" s="144"/>
      <c r="HW51" s="144"/>
      <c r="HX51" s="144"/>
      <c r="HY51" s="144"/>
      <c r="HZ51" s="144"/>
      <c r="IA51" s="144"/>
      <c r="IB51" s="144"/>
      <c r="IC51" s="144"/>
      <c r="ID51" s="144"/>
      <c r="IE51" s="144"/>
      <c r="IF51" s="144"/>
    </row>
    <row r="52" spans="1:240" s="145" customFormat="1" ht="127.5" customHeight="1" x14ac:dyDescent="0.2">
      <c r="A52" s="25">
        <v>46</v>
      </c>
      <c r="B52" s="82" t="s">
        <v>129</v>
      </c>
      <c r="C52" s="83">
        <v>31202</v>
      </c>
      <c r="D52" s="27" t="s">
        <v>248</v>
      </c>
      <c r="E52" s="33">
        <v>3120204</v>
      </c>
      <c r="F52" s="131" t="s">
        <v>257</v>
      </c>
      <c r="G52" s="73" t="s">
        <v>140</v>
      </c>
      <c r="H52" s="82" t="s">
        <v>70</v>
      </c>
      <c r="I52" s="84">
        <v>1010000</v>
      </c>
      <c r="J52" s="84"/>
      <c r="K52" s="8">
        <v>42367</v>
      </c>
      <c r="L52" s="8">
        <v>42429</v>
      </c>
      <c r="M52" s="8">
        <v>42420</v>
      </c>
      <c r="N52" s="101">
        <v>300</v>
      </c>
      <c r="O52" s="8">
        <v>42716</v>
      </c>
      <c r="P52" s="11" t="s">
        <v>146</v>
      </c>
      <c r="Q52" s="13" t="s">
        <v>296</v>
      </c>
      <c r="R52" s="103" t="s">
        <v>147</v>
      </c>
      <c r="S52" s="86" t="s">
        <v>361</v>
      </c>
      <c r="T52" s="96" t="s">
        <v>292</v>
      </c>
      <c r="U52" s="81" t="s">
        <v>323</v>
      </c>
      <c r="V52" s="126"/>
      <c r="W52" s="126"/>
      <c r="X52" s="126"/>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c r="DU52" s="144"/>
      <c r="DV52" s="144"/>
      <c r="DW52" s="144"/>
      <c r="DX52" s="144"/>
      <c r="DY52" s="144"/>
      <c r="DZ52" s="144"/>
      <c r="EA52" s="144"/>
      <c r="EB52" s="144"/>
      <c r="EC52" s="144"/>
      <c r="ED52" s="144"/>
      <c r="EE52" s="144"/>
      <c r="EF52" s="144"/>
      <c r="EG52" s="144"/>
      <c r="EH52" s="144"/>
      <c r="EI52" s="144"/>
      <c r="EJ52" s="144"/>
      <c r="EK52" s="144"/>
      <c r="EL52" s="144"/>
      <c r="EM52" s="144"/>
      <c r="EN52" s="144"/>
      <c r="EO52" s="144"/>
      <c r="EP52" s="144"/>
      <c r="EQ52" s="144"/>
      <c r="ER52" s="144"/>
      <c r="ES52" s="144"/>
      <c r="ET52" s="144"/>
      <c r="EU52" s="144"/>
      <c r="EV52" s="144"/>
      <c r="EW52" s="144"/>
      <c r="EX52" s="144"/>
      <c r="EY52" s="144"/>
      <c r="EZ52" s="144"/>
      <c r="FA52" s="144"/>
      <c r="FB52" s="144"/>
      <c r="FC52" s="144"/>
      <c r="FD52" s="144"/>
      <c r="FE52" s="144"/>
      <c r="FF52" s="144"/>
      <c r="FG52" s="144"/>
      <c r="FH52" s="144"/>
      <c r="FI52" s="144"/>
      <c r="FJ52" s="144"/>
      <c r="FK52" s="144"/>
      <c r="FL52" s="144"/>
      <c r="FM52" s="144"/>
      <c r="FN52" s="144"/>
      <c r="FO52" s="144"/>
      <c r="FP52" s="144"/>
      <c r="FQ52" s="144"/>
      <c r="FR52" s="144"/>
      <c r="FS52" s="144"/>
      <c r="FT52" s="144"/>
      <c r="FU52" s="144"/>
      <c r="FV52" s="144"/>
      <c r="FW52" s="144"/>
      <c r="FX52" s="144"/>
      <c r="FY52" s="144"/>
      <c r="FZ52" s="144"/>
      <c r="GA52" s="144"/>
      <c r="GB52" s="144"/>
      <c r="GC52" s="144"/>
      <c r="GD52" s="144"/>
      <c r="GE52" s="144"/>
      <c r="GF52" s="144"/>
      <c r="GG52" s="144"/>
      <c r="GH52" s="144"/>
      <c r="GI52" s="144"/>
      <c r="GJ52" s="144"/>
      <c r="GK52" s="144"/>
      <c r="GL52" s="144"/>
      <c r="GM52" s="144"/>
      <c r="GN52" s="144"/>
      <c r="GO52" s="144"/>
      <c r="GP52" s="144"/>
      <c r="GQ52" s="144"/>
      <c r="GR52" s="144"/>
      <c r="GS52" s="144"/>
      <c r="GT52" s="144"/>
      <c r="GU52" s="144"/>
      <c r="GV52" s="144"/>
      <c r="GW52" s="144"/>
      <c r="GX52" s="144"/>
      <c r="GY52" s="144"/>
      <c r="GZ52" s="144"/>
      <c r="HA52" s="144"/>
      <c r="HB52" s="144"/>
      <c r="HC52" s="144"/>
      <c r="HD52" s="144"/>
      <c r="HE52" s="144"/>
      <c r="HF52" s="144"/>
      <c r="HG52" s="144"/>
      <c r="HH52" s="144"/>
      <c r="HI52" s="144"/>
      <c r="HJ52" s="144"/>
      <c r="HK52" s="144"/>
      <c r="HL52" s="144"/>
      <c r="HM52" s="144"/>
      <c r="HN52" s="144"/>
      <c r="HO52" s="144"/>
      <c r="HP52" s="144"/>
      <c r="HQ52" s="144"/>
      <c r="HR52" s="144"/>
      <c r="HS52" s="144"/>
      <c r="HT52" s="144"/>
      <c r="HU52" s="144"/>
      <c r="HV52" s="144"/>
      <c r="HW52" s="144"/>
      <c r="HX52" s="144"/>
      <c r="HY52" s="144"/>
      <c r="HZ52" s="144"/>
      <c r="IA52" s="144"/>
      <c r="IB52" s="144"/>
      <c r="IC52" s="144"/>
      <c r="ID52" s="144"/>
      <c r="IE52" s="144"/>
      <c r="IF52" s="144"/>
    </row>
    <row r="53" spans="1:240" s="145" customFormat="1" ht="183" customHeight="1" x14ac:dyDescent="0.2">
      <c r="A53" s="25">
        <v>47</v>
      </c>
      <c r="B53" s="82" t="s">
        <v>129</v>
      </c>
      <c r="C53" s="83">
        <v>31202</v>
      </c>
      <c r="D53" s="27" t="s">
        <v>248</v>
      </c>
      <c r="E53" s="33">
        <v>3120204</v>
      </c>
      <c r="F53" s="131" t="s">
        <v>257</v>
      </c>
      <c r="G53" s="73" t="s">
        <v>98</v>
      </c>
      <c r="H53" s="82" t="s">
        <v>70</v>
      </c>
      <c r="I53" s="84">
        <v>1100000</v>
      </c>
      <c r="J53" s="84"/>
      <c r="K53" s="8">
        <v>42373</v>
      </c>
      <c r="L53" s="8">
        <v>42429</v>
      </c>
      <c r="M53" s="8">
        <v>42433</v>
      </c>
      <c r="N53" s="101">
        <v>365</v>
      </c>
      <c r="O53" s="8">
        <f>M53+N53</f>
        <v>42798</v>
      </c>
      <c r="P53" s="11" t="s">
        <v>146</v>
      </c>
      <c r="Q53" s="155" t="s">
        <v>401</v>
      </c>
      <c r="R53" s="103" t="s">
        <v>147</v>
      </c>
      <c r="S53" s="86" t="s">
        <v>361</v>
      </c>
      <c r="T53" s="96" t="s">
        <v>386</v>
      </c>
      <c r="U53" s="81" t="s">
        <v>323</v>
      </c>
      <c r="V53" s="81" t="s">
        <v>384</v>
      </c>
      <c r="W53" s="126"/>
      <c r="X53" s="126"/>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c r="DE53" s="144"/>
      <c r="DF53" s="144"/>
      <c r="DG53" s="144"/>
      <c r="DH53" s="144"/>
      <c r="DI53" s="144"/>
      <c r="DJ53" s="144"/>
      <c r="DK53" s="144"/>
      <c r="DL53" s="144"/>
      <c r="DM53" s="144"/>
      <c r="DN53" s="144"/>
      <c r="DO53" s="144"/>
      <c r="DP53" s="144"/>
      <c r="DQ53" s="144"/>
      <c r="DR53" s="144"/>
      <c r="DS53" s="144"/>
      <c r="DT53" s="144"/>
      <c r="DU53" s="144"/>
      <c r="DV53" s="144"/>
      <c r="DW53" s="144"/>
      <c r="DX53" s="144"/>
      <c r="DY53" s="144"/>
      <c r="DZ53" s="144"/>
      <c r="EA53" s="144"/>
      <c r="EB53" s="144"/>
      <c r="EC53" s="144"/>
      <c r="ED53" s="144"/>
      <c r="EE53" s="144"/>
      <c r="EF53" s="144"/>
      <c r="EG53" s="144"/>
      <c r="EH53" s="144"/>
      <c r="EI53" s="144"/>
      <c r="EJ53" s="144"/>
      <c r="EK53" s="144"/>
      <c r="EL53" s="144"/>
      <c r="EM53" s="144"/>
      <c r="EN53" s="144"/>
      <c r="EO53" s="144"/>
      <c r="EP53" s="144"/>
      <c r="EQ53" s="144"/>
      <c r="ER53" s="144"/>
      <c r="ES53" s="144"/>
      <c r="ET53" s="144"/>
      <c r="EU53" s="144"/>
      <c r="EV53" s="144"/>
      <c r="EW53" s="144"/>
      <c r="EX53" s="144"/>
      <c r="EY53" s="144"/>
      <c r="EZ53" s="144"/>
      <c r="FA53" s="144"/>
      <c r="FB53" s="144"/>
      <c r="FC53" s="144"/>
      <c r="FD53" s="144"/>
      <c r="FE53" s="144"/>
      <c r="FF53" s="144"/>
      <c r="FG53" s="144"/>
      <c r="FH53" s="144"/>
      <c r="FI53" s="144"/>
      <c r="FJ53" s="144"/>
      <c r="FK53" s="144"/>
      <c r="FL53" s="144"/>
      <c r="FM53" s="144"/>
      <c r="FN53" s="144"/>
      <c r="FO53" s="144"/>
      <c r="FP53" s="144"/>
      <c r="FQ53" s="144"/>
      <c r="FR53" s="144"/>
      <c r="FS53" s="144"/>
      <c r="FT53" s="144"/>
      <c r="FU53" s="144"/>
      <c r="FV53" s="144"/>
      <c r="FW53" s="144"/>
      <c r="FX53" s="144"/>
      <c r="FY53" s="144"/>
      <c r="FZ53" s="144"/>
      <c r="GA53" s="144"/>
      <c r="GB53" s="144"/>
      <c r="GC53" s="144"/>
      <c r="GD53" s="144"/>
      <c r="GE53" s="144"/>
      <c r="GF53" s="144"/>
      <c r="GG53" s="144"/>
      <c r="GH53" s="144"/>
      <c r="GI53" s="144"/>
      <c r="GJ53" s="144"/>
      <c r="GK53" s="144"/>
      <c r="GL53" s="144"/>
      <c r="GM53" s="144"/>
      <c r="GN53" s="144"/>
      <c r="GO53" s="144"/>
      <c r="GP53" s="144"/>
      <c r="GQ53" s="144"/>
      <c r="GR53" s="144"/>
      <c r="GS53" s="144"/>
      <c r="GT53" s="144"/>
      <c r="GU53" s="144"/>
      <c r="GV53" s="144"/>
      <c r="GW53" s="144"/>
      <c r="GX53" s="144"/>
      <c r="GY53" s="144"/>
      <c r="GZ53" s="144"/>
      <c r="HA53" s="144"/>
      <c r="HB53" s="144"/>
      <c r="HC53" s="144"/>
      <c r="HD53" s="144"/>
      <c r="HE53" s="144"/>
      <c r="HF53" s="144"/>
      <c r="HG53" s="144"/>
      <c r="HH53" s="144"/>
      <c r="HI53" s="144"/>
      <c r="HJ53" s="144"/>
      <c r="HK53" s="144"/>
      <c r="HL53" s="144"/>
      <c r="HM53" s="144"/>
      <c r="HN53" s="144"/>
      <c r="HO53" s="144"/>
      <c r="HP53" s="144"/>
      <c r="HQ53" s="144"/>
      <c r="HR53" s="144"/>
      <c r="HS53" s="144"/>
      <c r="HT53" s="144"/>
      <c r="HU53" s="144"/>
      <c r="HV53" s="144"/>
      <c r="HW53" s="144"/>
      <c r="HX53" s="144"/>
      <c r="HY53" s="144"/>
      <c r="HZ53" s="144"/>
      <c r="IA53" s="144"/>
      <c r="IB53" s="144"/>
      <c r="IC53" s="144"/>
      <c r="ID53" s="144"/>
      <c r="IE53" s="144"/>
      <c r="IF53" s="144"/>
    </row>
    <row r="54" spans="1:240" s="145" customFormat="1" ht="140.25" customHeight="1" x14ac:dyDescent="0.2">
      <c r="A54" s="25">
        <v>48</v>
      </c>
      <c r="B54" s="82" t="s">
        <v>129</v>
      </c>
      <c r="C54" s="89">
        <v>33</v>
      </c>
      <c r="D54" s="14" t="s">
        <v>24</v>
      </c>
      <c r="E54" s="118" t="s">
        <v>25</v>
      </c>
      <c r="F54" s="134" t="s">
        <v>26</v>
      </c>
      <c r="G54" s="73" t="s">
        <v>98</v>
      </c>
      <c r="H54" s="82" t="s">
        <v>28</v>
      </c>
      <c r="I54" s="84">
        <v>150000000</v>
      </c>
      <c r="J54" s="84"/>
      <c r="K54" s="8">
        <v>42418</v>
      </c>
      <c r="L54" s="8">
        <v>42505</v>
      </c>
      <c r="M54" s="8">
        <v>42519</v>
      </c>
      <c r="N54" s="89">
        <v>365</v>
      </c>
      <c r="O54" s="8">
        <v>42883</v>
      </c>
      <c r="P54" s="10" t="s">
        <v>148</v>
      </c>
      <c r="Q54" s="12" t="s">
        <v>343</v>
      </c>
      <c r="R54" s="103" t="s">
        <v>149</v>
      </c>
      <c r="S54" s="86" t="s">
        <v>361</v>
      </c>
      <c r="T54" s="96"/>
      <c r="U54" s="81"/>
      <c r="V54" s="126"/>
      <c r="W54" s="126"/>
      <c r="X54" s="126"/>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c r="DE54" s="144"/>
      <c r="DF54" s="144"/>
      <c r="DG54" s="144"/>
      <c r="DH54" s="144"/>
      <c r="DI54" s="144"/>
      <c r="DJ54" s="144"/>
      <c r="DK54" s="144"/>
      <c r="DL54" s="144"/>
      <c r="DM54" s="144"/>
      <c r="DN54" s="144"/>
      <c r="DO54" s="144"/>
      <c r="DP54" s="144"/>
      <c r="DQ54" s="144"/>
      <c r="DR54" s="144"/>
      <c r="DS54" s="144"/>
      <c r="DT54" s="144"/>
      <c r="DU54" s="144"/>
      <c r="DV54" s="144"/>
      <c r="DW54" s="144"/>
      <c r="DX54" s="144"/>
      <c r="DY54" s="144"/>
      <c r="DZ54" s="144"/>
      <c r="EA54" s="144"/>
      <c r="EB54" s="144"/>
      <c r="EC54" s="144"/>
      <c r="ED54" s="144"/>
      <c r="EE54" s="144"/>
      <c r="EF54" s="144"/>
      <c r="EG54" s="144"/>
      <c r="EH54" s="144"/>
      <c r="EI54" s="144"/>
      <c r="EJ54" s="144"/>
      <c r="EK54" s="144"/>
      <c r="EL54" s="144"/>
      <c r="EM54" s="144"/>
      <c r="EN54" s="144"/>
      <c r="EO54" s="144"/>
      <c r="EP54" s="144"/>
      <c r="EQ54" s="144"/>
      <c r="ER54" s="144"/>
      <c r="ES54" s="144"/>
      <c r="ET54" s="144"/>
      <c r="EU54" s="144"/>
      <c r="EV54" s="144"/>
      <c r="EW54" s="144"/>
      <c r="EX54" s="144"/>
      <c r="EY54" s="144"/>
      <c r="EZ54" s="144"/>
      <c r="FA54" s="144"/>
      <c r="FB54" s="144"/>
      <c r="FC54" s="144"/>
      <c r="FD54" s="144"/>
      <c r="FE54" s="144"/>
      <c r="FF54" s="144"/>
      <c r="FG54" s="144"/>
      <c r="FH54" s="144"/>
      <c r="FI54" s="144"/>
      <c r="FJ54" s="144"/>
      <c r="FK54" s="144"/>
      <c r="FL54" s="144"/>
      <c r="FM54" s="144"/>
      <c r="FN54" s="144"/>
      <c r="FO54" s="144"/>
      <c r="FP54" s="144"/>
      <c r="FQ54" s="144"/>
      <c r="FR54" s="144"/>
      <c r="FS54" s="144"/>
      <c r="FT54" s="144"/>
      <c r="FU54" s="144"/>
      <c r="FV54" s="144"/>
      <c r="FW54" s="144"/>
      <c r="FX54" s="144"/>
      <c r="FY54" s="144"/>
      <c r="FZ54" s="144"/>
      <c r="GA54" s="144"/>
      <c r="GB54" s="144"/>
      <c r="GC54" s="144"/>
      <c r="GD54" s="144"/>
      <c r="GE54" s="144"/>
      <c r="GF54" s="144"/>
      <c r="GG54" s="144"/>
      <c r="GH54" s="144"/>
      <c r="GI54" s="144"/>
      <c r="GJ54" s="144"/>
      <c r="GK54" s="144"/>
      <c r="GL54" s="144"/>
      <c r="GM54" s="144"/>
      <c r="GN54" s="144"/>
      <c r="GO54" s="144"/>
      <c r="GP54" s="144"/>
      <c r="GQ54" s="144"/>
      <c r="GR54" s="144"/>
      <c r="GS54" s="144"/>
      <c r="GT54" s="144"/>
      <c r="GU54" s="144"/>
      <c r="GV54" s="144"/>
      <c r="GW54" s="144"/>
      <c r="GX54" s="144"/>
      <c r="GY54" s="144"/>
      <c r="GZ54" s="144"/>
      <c r="HA54" s="144"/>
      <c r="HB54" s="144"/>
      <c r="HC54" s="144"/>
      <c r="HD54" s="144"/>
      <c r="HE54" s="144"/>
      <c r="HF54" s="144"/>
      <c r="HG54" s="144"/>
      <c r="HH54" s="144"/>
      <c r="HI54" s="144"/>
      <c r="HJ54" s="144"/>
      <c r="HK54" s="144"/>
      <c r="HL54" s="144"/>
      <c r="HM54" s="144"/>
      <c r="HN54" s="144"/>
      <c r="HO54" s="144"/>
      <c r="HP54" s="144"/>
      <c r="HQ54" s="144"/>
      <c r="HR54" s="144"/>
      <c r="HS54" s="144"/>
      <c r="HT54" s="144"/>
      <c r="HU54" s="144"/>
      <c r="HV54" s="144"/>
      <c r="HW54" s="144"/>
      <c r="HX54" s="144"/>
      <c r="HY54" s="144"/>
      <c r="HZ54" s="144"/>
      <c r="IA54" s="144"/>
      <c r="IB54" s="144"/>
      <c r="IC54" s="144"/>
      <c r="ID54" s="144"/>
      <c r="IE54" s="144"/>
      <c r="IF54" s="144"/>
    </row>
    <row r="55" spans="1:240" s="145" customFormat="1" ht="114.75" customHeight="1" x14ac:dyDescent="0.2">
      <c r="A55" s="25">
        <v>49</v>
      </c>
      <c r="B55" s="20" t="s">
        <v>170</v>
      </c>
      <c r="C55" s="26" t="s">
        <v>150</v>
      </c>
      <c r="D55" s="36" t="s">
        <v>151</v>
      </c>
      <c r="E55" s="38">
        <v>3120102</v>
      </c>
      <c r="F55" s="37" t="s">
        <v>152</v>
      </c>
      <c r="G55" s="18" t="s">
        <v>27</v>
      </c>
      <c r="H55" s="13" t="s">
        <v>19</v>
      </c>
      <c r="I55" s="30">
        <v>190000000</v>
      </c>
      <c r="J55" s="30"/>
      <c r="K55" s="8">
        <v>42439</v>
      </c>
      <c r="L55" s="31">
        <v>42523</v>
      </c>
      <c r="M55" s="31">
        <v>42536</v>
      </c>
      <c r="N55" s="9">
        <v>150</v>
      </c>
      <c r="O55" s="31">
        <v>42686</v>
      </c>
      <c r="P55" s="10" t="s">
        <v>259</v>
      </c>
      <c r="Q55" s="29" t="s">
        <v>153</v>
      </c>
      <c r="R55" s="14" t="s">
        <v>154</v>
      </c>
      <c r="S55" s="126" t="s">
        <v>352</v>
      </c>
      <c r="T55" s="126"/>
      <c r="U55" s="126"/>
      <c r="V55" s="126"/>
      <c r="W55" s="126"/>
      <c r="X55" s="126"/>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4"/>
      <c r="DF55" s="144"/>
      <c r="DG55" s="144"/>
      <c r="DH55" s="144"/>
      <c r="DI55" s="144"/>
      <c r="DJ55" s="144"/>
      <c r="DK55" s="144"/>
      <c r="DL55" s="144"/>
      <c r="DM55" s="144"/>
      <c r="DN55" s="144"/>
      <c r="DO55" s="144"/>
      <c r="DP55" s="144"/>
      <c r="DQ55" s="144"/>
      <c r="DR55" s="144"/>
      <c r="DS55" s="144"/>
      <c r="DT55" s="144"/>
      <c r="DU55" s="144"/>
      <c r="DV55" s="144"/>
      <c r="DW55" s="144"/>
      <c r="DX55" s="144"/>
      <c r="DY55" s="144"/>
      <c r="DZ55" s="144"/>
      <c r="EA55" s="144"/>
      <c r="EB55" s="144"/>
      <c r="EC55" s="144"/>
      <c r="ED55" s="144"/>
      <c r="EE55" s="144"/>
      <c r="EF55" s="144"/>
      <c r="EG55" s="144"/>
      <c r="EH55" s="144"/>
      <c r="EI55" s="144"/>
      <c r="EJ55" s="144"/>
      <c r="EK55" s="144"/>
      <c r="EL55" s="144"/>
      <c r="EM55" s="144"/>
      <c r="EN55" s="144"/>
      <c r="EO55" s="144"/>
      <c r="EP55" s="144"/>
      <c r="EQ55" s="144"/>
      <c r="ER55" s="144"/>
      <c r="ES55" s="144"/>
      <c r="ET55" s="144"/>
      <c r="EU55" s="144"/>
      <c r="EV55" s="144"/>
      <c r="EW55" s="144"/>
      <c r="EX55" s="144"/>
      <c r="EY55" s="144"/>
      <c r="EZ55" s="144"/>
      <c r="FA55" s="144"/>
      <c r="FB55" s="144"/>
      <c r="FC55" s="144"/>
      <c r="FD55" s="144"/>
      <c r="FE55" s="144"/>
      <c r="FF55" s="144"/>
      <c r="FG55" s="144"/>
      <c r="FH55" s="144"/>
      <c r="FI55" s="144"/>
      <c r="FJ55" s="144"/>
      <c r="FK55" s="144"/>
      <c r="FL55" s="144"/>
      <c r="FM55" s="144"/>
      <c r="FN55" s="144"/>
      <c r="FO55" s="144"/>
      <c r="FP55" s="144"/>
      <c r="FQ55" s="144"/>
      <c r="FR55" s="144"/>
      <c r="FS55" s="144"/>
      <c r="FT55" s="144"/>
      <c r="FU55" s="144"/>
      <c r="FV55" s="144"/>
      <c r="FW55" s="144"/>
      <c r="FX55" s="144"/>
      <c r="FY55" s="144"/>
      <c r="FZ55" s="144"/>
      <c r="GA55" s="144"/>
      <c r="GB55" s="144"/>
      <c r="GC55" s="144"/>
      <c r="GD55" s="144"/>
      <c r="GE55" s="144"/>
      <c r="GF55" s="144"/>
      <c r="GG55" s="144"/>
      <c r="GH55" s="144"/>
      <c r="GI55" s="144"/>
      <c r="GJ55" s="144"/>
      <c r="GK55" s="144"/>
      <c r="GL55" s="144"/>
      <c r="GM55" s="144"/>
      <c r="GN55" s="144"/>
      <c r="GO55" s="144"/>
      <c r="GP55" s="144"/>
      <c r="GQ55" s="144"/>
      <c r="GR55" s="144"/>
      <c r="GS55" s="144"/>
      <c r="GT55" s="144"/>
      <c r="GU55" s="144"/>
      <c r="GV55" s="144"/>
      <c r="GW55" s="144"/>
      <c r="GX55" s="144"/>
      <c r="GY55" s="144"/>
      <c r="GZ55" s="144"/>
      <c r="HA55" s="144"/>
      <c r="HB55" s="144"/>
      <c r="HC55" s="144"/>
      <c r="HD55" s="144"/>
      <c r="HE55" s="144"/>
      <c r="HF55" s="144"/>
      <c r="HG55" s="144"/>
      <c r="HH55" s="144"/>
      <c r="HI55" s="144"/>
      <c r="HJ55" s="144"/>
      <c r="HK55" s="144"/>
      <c r="HL55" s="144"/>
      <c r="HM55" s="144"/>
      <c r="HN55" s="144"/>
      <c r="HO55" s="144"/>
      <c r="HP55" s="144"/>
      <c r="HQ55" s="144"/>
      <c r="HR55" s="144"/>
      <c r="HS55" s="144"/>
      <c r="HT55" s="144"/>
      <c r="HU55" s="144"/>
      <c r="HV55" s="144"/>
      <c r="HW55" s="144"/>
      <c r="HX55" s="144"/>
      <c r="HY55" s="144"/>
      <c r="HZ55" s="144"/>
      <c r="IA55" s="144"/>
      <c r="IB55" s="144"/>
      <c r="IC55" s="144"/>
      <c r="ID55" s="144"/>
      <c r="IE55" s="144"/>
      <c r="IF55" s="144"/>
    </row>
    <row r="56" spans="1:240" s="145" customFormat="1" ht="76.5" customHeight="1" x14ac:dyDescent="0.2">
      <c r="A56" s="25">
        <v>50</v>
      </c>
      <c r="B56" s="20" t="s">
        <v>170</v>
      </c>
      <c r="C56" s="26" t="s">
        <v>150</v>
      </c>
      <c r="D56" s="36" t="s">
        <v>151</v>
      </c>
      <c r="E56" s="33">
        <v>3120104</v>
      </c>
      <c r="F56" s="37" t="s">
        <v>155</v>
      </c>
      <c r="G56" s="18" t="s">
        <v>27</v>
      </c>
      <c r="H56" s="13" t="s">
        <v>19</v>
      </c>
      <c r="I56" s="30">
        <f>230000000</f>
        <v>230000000</v>
      </c>
      <c r="J56" s="30"/>
      <c r="K56" s="8">
        <f>L56-84</f>
        <v>42408</v>
      </c>
      <c r="L56" s="31">
        <v>42492</v>
      </c>
      <c r="M56" s="31">
        <v>42505</v>
      </c>
      <c r="N56" s="9">
        <v>180</v>
      </c>
      <c r="O56" s="31">
        <v>42685</v>
      </c>
      <c r="P56" s="19" t="s">
        <v>260</v>
      </c>
      <c r="Q56" s="29" t="s">
        <v>156</v>
      </c>
      <c r="R56" s="14" t="s">
        <v>157</v>
      </c>
      <c r="S56" s="126" t="s">
        <v>352</v>
      </c>
      <c r="T56" s="126"/>
      <c r="U56" s="126"/>
      <c r="V56" s="126"/>
      <c r="W56" s="126"/>
      <c r="X56" s="126"/>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44"/>
      <c r="DB56" s="144"/>
      <c r="DC56" s="144"/>
      <c r="DD56" s="144"/>
      <c r="DE56" s="144"/>
      <c r="DF56" s="144"/>
      <c r="DG56" s="144"/>
      <c r="DH56" s="144"/>
      <c r="DI56" s="144"/>
      <c r="DJ56" s="144"/>
      <c r="DK56" s="144"/>
      <c r="DL56" s="144"/>
      <c r="DM56" s="144"/>
      <c r="DN56" s="144"/>
      <c r="DO56" s="144"/>
      <c r="DP56" s="144"/>
      <c r="DQ56" s="144"/>
      <c r="DR56" s="144"/>
      <c r="DS56" s="144"/>
      <c r="DT56" s="144"/>
      <c r="DU56" s="144"/>
      <c r="DV56" s="144"/>
      <c r="DW56" s="144"/>
      <c r="DX56" s="144"/>
      <c r="DY56" s="144"/>
      <c r="DZ56" s="144"/>
      <c r="EA56" s="144"/>
      <c r="EB56" s="144"/>
      <c r="EC56" s="144"/>
      <c r="ED56" s="144"/>
      <c r="EE56" s="144"/>
      <c r="EF56" s="144"/>
      <c r="EG56" s="144"/>
      <c r="EH56" s="144"/>
      <c r="EI56" s="144"/>
      <c r="EJ56" s="144"/>
      <c r="EK56" s="144"/>
      <c r="EL56" s="144"/>
      <c r="EM56" s="144"/>
      <c r="EN56" s="144"/>
      <c r="EO56" s="144"/>
      <c r="EP56" s="144"/>
      <c r="EQ56" s="144"/>
      <c r="ER56" s="144"/>
      <c r="ES56" s="144"/>
      <c r="ET56" s="144"/>
      <c r="EU56" s="144"/>
      <c r="EV56" s="144"/>
      <c r="EW56" s="144"/>
      <c r="EX56" s="144"/>
      <c r="EY56" s="144"/>
      <c r="EZ56" s="144"/>
      <c r="FA56" s="144"/>
      <c r="FB56" s="144"/>
      <c r="FC56" s="144"/>
      <c r="FD56" s="144"/>
      <c r="FE56" s="144"/>
      <c r="FF56" s="144"/>
      <c r="FG56" s="144"/>
      <c r="FH56" s="144"/>
      <c r="FI56" s="144"/>
      <c r="FJ56" s="144"/>
      <c r="FK56" s="144"/>
      <c r="FL56" s="144"/>
      <c r="FM56" s="144"/>
      <c r="FN56" s="144"/>
      <c r="FO56" s="144"/>
      <c r="FP56" s="144"/>
      <c r="FQ56" s="144"/>
      <c r="FR56" s="144"/>
      <c r="FS56" s="144"/>
      <c r="FT56" s="144"/>
      <c r="FU56" s="144"/>
      <c r="FV56" s="144"/>
      <c r="FW56" s="144"/>
      <c r="FX56" s="144"/>
      <c r="FY56" s="144"/>
      <c r="FZ56" s="144"/>
      <c r="GA56" s="144"/>
      <c r="GB56" s="144"/>
      <c r="GC56" s="144"/>
      <c r="GD56" s="144"/>
      <c r="GE56" s="144"/>
      <c r="GF56" s="144"/>
      <c r="GG56" s="144"/>
      <c r="GH56" s="144"/>
      <c r="GI56" s="144"/>
      <c r="GJ56" s="144"/>
      <c r="GK56" s="144"/>
      <c r="GL56" s="144"/>
      <c r="GM56" s="144"/>
      <c r="GN56" s="144"/>
      <c r="GO56" s="144"/>
      <c r="GP56" s="144"/>
      <c r="GQ56" s="144"/>
      <c r="GR56" s="144"/>
      <c r="GS56" s="144"/>
      <c r="GT56" s="144"/>
      <c r="GU56" s="144"/>
      <c r="GV56" s="144"/>
      <c r="GW56" s="144"/>
      <c r="GX56" s="144"/>
      <c r="GY56" s="144"/>
      <c r="GZ56" s="144"/>
      <c r="HA56" s="144"/>
      <c r="HB56" s="144"/>
      <c r="HC56" s="144"/>
      <c r="HD56" s="144"/>
      <c r="HE56" s="144"/>
      <c r="HF56" s="144"/>
      <c r="HG56" s="144"/>
      <c r="HH56" s="144"/>
      <c r="HI56" s="144"/>
      <c r="HJ56" s="144"/>
      <c r="HK56" s="144"/>
      <c r="HL56" s="144"/>
      <c r="HM56" s="144"/>
      <c r="HN56" s="144"/>
      <c r="HO56" s="144"/>
      <c r="HP56" s="144"/>
      <c r="HQ56" s="144"/>
      <c r="HR56" s="144"/>
      <c r="HS56" s="144"/>
      <c r="HT56" s="144"/>
      <c r="HU56" s="144"/>
      <c r="HV56" s="144"/>
      <c r="HW56" s="144"/>
      <c r="HX56" s="144"/>
      <c r="HY56" s="144"/>
      <c r="HZ56" s="144"/>
      <c r="IA56" s="144"/>
      <c r="IB56" s="144"/>
      <c r="IC56" s="144"/>
      <c r="ID56" s="144"/>
      <c r="IE56" s="144"/>
      <c r="IF56" s="144"/>
    </row>
    <row r="57" spans="1:240" s="145" customFormat="1" ht="150.75" customHeight="1" x14ac:dyDescent="0.2">
      <c r="A57" s="25">
        <v>51</v>
      </c>
      <c r="B57" s="20" t="s">
        <v>170</v>
      </c>
      <c r="C57" s="26" t="s">
        <v>150</v>
      </c>
      <c r="D57" s="27" t="s">
        <v>248</v>
      </c>
      <c r="E57" s="26">
        <v>312020501</v>
      </c>
      <c r="F57" s="28" t="s">
        <v>102</v>
      </c>
      <c r="G57" s="18" t="s">
        <v>27</v>
      </c>
      <c r="H57" s="13" t="s">
        <v>28</v>
      </c>
      <c r="I57" s="30">
        <v>50000000</v>
      </c>
      <c r="J57" s="30"/>
      <c r="K57" s="8">
        <f>L57-84</f>
        <v>42378</v>
      </c>
      <c r="L57" s="31">
        <v>42462</v>
      </c>
      <c r="M57" s="31">
        <v>42475</v>
      </c>
      <c r="N57" s="9">
        <v>120</v>
      </c>
      <c r="O57" s="31">
        <v>42595</v>
      </c>
      <c r="P57" s="39" t="s">
        <v>261</v>
      </c>
      <c r="Q57" s="29" t="s">
        <v>158</v>
      </c>
      <c r="R57" s="14" t="s">
        <v>159</v>
      </c>
      <c r="S57" s="126" t="s">
        <v>352</v>
      </c>
      <c r="T57" s="126"/>
      <c r="U57" s="126"/>
      <c r="V57" s="126"/>
      <c r="W57" s="126"/>
      <c r="X57" s="126"/>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144"/>
      <c r="EL57" s="144"/>
      <c r="EM57" s="144"/>
      <c r="EN57" s="144"/>
      <c r="EO57" s="144"/>
      <c r="EP57" s="144"/>
      <c r="EQ57" s="144"/>
      <c r="ER57" s="144"/>
      <c r="ES57" s="144"/>
      <c r="ET57" s="144"/>
      <c r="EU57" s="144"/>
      <c r="EV57" s="144"/>
      <c r="EW57" s="144"/>
      <c r="EX57" s="144"/>
      <c r="EY57" s="144"/>
      <c r="EZ57" s="144"/>
      <c r="FA57" s="144"/>
      <c r="FB57" s="144"/>
      <c r="FC57" s="144"/>
      <c r="FD57" s="144"/>
      <c r="FE57" s="144"/>
      <c r="FF57" s="144"/>
      <c r="FG57" s="144"/>
      <c r="FH57" s="144"/>
      <c r="FI57" s="144"/>
      <c r="FJ57" s="144"/>
      <c r="FK57" s="144"/>
      <c r="FL57" s="144"/>
      <c r="FM57" s="144"/>
      <c r="FN57" s="144"/>
      <c r="FO57" s="144"/>
      <c r="FP57" s="144"/>
      <c r="FQ57" s="144"/>
      <c r="FR57" s="144"/>
      <c r="FS57" s="144"/>
      <c r="FT57" s="144"/>
      <c r="FU57" s="144"/>
      <c r="FV57" s="144"/>
      <c r="FW57" s="144"/>
      <c r="FX57" s="144"/>
      <c r="FY57" s="144"/>
      <c r="FZ57" s="144"/>
      <c r="GA57" s="144"/>
      <c r="GB57" s="144"/>
      <c r="GC57" s="144"/>
      <c r="GD57" s="144"/>
      <c r="GE57" s="144"/>
      <c r="GF57" s="144"/>
      <c r="GG57" s="144"/>
      <c r="GH57" s="144"/>
      <c r="GI57" s="144"/>
      <c r="GJ57" s="144"/>
      <c r="GK57" s="144"/>
      <c r="GL57" s="144"/>
      <c r="GM57" s="144"/>
      <c r="GN57" s="144"/>
      <c r="GO57" s="144"/>
      <c r="GP57" s="144"/>
      <c r="GQ57" s="144"/>
      <c r="GR57" s="144"/>
      <c r="GS57" s="144"/>
      <c r="GT57" s="144"/>
      <c r="GU57" s="144"/>
      <c r="GV57" s="144"/>
      <c r="GW57" s="144"/>
      <c r="GX57" s="144"/>
      <c r="GY57" s="144"/>
      <c r="GZ57" s="144"/>
      <c r="HA57" s="144"/>
      <c r="HB57" s="144"/>
      <c r="HC57" s="144"/>
      <c r="HD57" s="144"/>
      <c r="HE57" s="144"/>
      <c r="HF57" s="144"/>
      <c r="HG57" s="144"/>
      <c r="HH57" s="144"/>
      <c r="HI57" s="144"/>
      <c r="HJ57" s="144"/>
      <c r="HK57" s="144"/>
      <c r="HL57" s="144"/>
      <c r="HM57" s="144"/>
      <c r="HN57" s="144"/>
      <c r="HO57" s="144"/>
      <c r="HP57" s="144"/>
      <c r="HQ57" s="144"/>
      <c r="HR57" s="144"/>
      <c r="HS57" s="144"/>
      <c r="HT57" s="144"/>
      <c r="HU57" s="144"/>
      <c r="HV57" s="144"/>
      <c r="HW57" s="144"/>
      <c r="HX57" s="144"/>
      <c r="HY57" s="144"/>
      <c r="HZ57" s="144"/>
      <c r="IA57" s="144"/>
      <c r="IB57" s="144"/>
      <c r="IC57" s="144"/>
      <c r="ID57" s="144"/>
      <c r="IE57" s="144"/>
      <c r="IF57" s="144"/>
    </row>
    <row r="58" spans="1:240" s="145" customFormat="1" ht="129" customHeight="1" x14ac:dyDescent="0.2">
      <c r="A58" s="25">
        <v>52</v>
      </c>
      <c r="B58" s="82" t="s">
        <v>117</v>
      </c>
      <c r="C58" s="26" t="s">
        <v>150</v>
      </c>
      <c r="D58" s="36" t="s">
        <v>151</v>
      </c>
      <c r="E58" s="38">
        <v>3120102</v>
      </c>
      <c r="F58" s="37" t="s">
        <v>152</v>
      </c>
      <c r="G58" s="18" t="s">
        <v>35</v>
      </c>
      <c r="H58" s="13" t="s">
        <v>70</v>
      </c>
      <c r="I58" s="30">
        <v>28900000</v>
      </c>
      <c r="J58" s="30"/>
      <c r="K58" s="8">
        <v>42415</v>
      </c>
      <c r="L58" s="31">
        <v>42431</v>
      </c>
      <c r="M58" s="31">
        <v>42415</v>
      </c>
      <c r="N58" s="9">
        <v>360</v>
      </c>
      <c r="O58" s="31">
        <v>42775</v>
      </c>
      <c r="P58" s="11" t="s">
        <v>262</v>
      </c>
      <c r="Q58" s="29" t="s">
        <v>359</v>
      </c>
      <c r="R58" s="14" t="s">
        <v>160</v>
      </c>
      <c r="S58" s="114" t="s">
        <v>376</v>
      </c>
      <c r="T58" s="114"/>
      <c r="U58" s="114"/>
      <c r="V58" s="109"/>
      <c r="W58" s="107"/>
      <c r="X58" s="109"/>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c r="EU58" s="144"/>
      <c r="EV58" s="144"/>
      <c r="EW58" s="144"/>
      <c r="EX58" s="144"/>
      <c r="EY58" s="144"/>
      <c r="EZ58" s="144"/>
      <c r="FA58" s="144"/>
      <c r="FB58" s="144"/>
      <c r="FC58" s="144"/>
      <c r="FD58" s="144"/>
      <c r="FE58" s="144"/>
      <c r="FF58" s="144"/>
      <c r="FG58" s="144"/>
      <c r="FH58" s="144"/>
      <c r="FI58" s="144"/>
      <c r="FJ58" s="144"/>
      <c r="FK58" s="144"/>
      <c r="FL58" s="144"/>
      <c r="FM58" s="144"/>
      <c r="FN58" s="144"/>
      <c r="FO58" s="144"/>
      <c r="FP58" s="144"/>
      <c r="FQ58" s="144"/>
      <c r="FR58" s="144"/>
      <c r="FS58" s="144"/>
      <c r="FT58" s="144"/>
      <c r="FU58" s="144"/>
      <c r="FV58" s="144"/>
      <c r="FW58" s="144"/>
      <c r="FX58" s="144"/>
      <c r="FY58" s="144"/>
      <c r="FZ58" s="144"/>
      <c r="GA58" s="144"/>
      <c r="GB58" s="144"/>
      <c r="GC58" s="144"/>
      <c r="GD58" s="144"/>
      <c r="GE58" s="144"/>
      <c r="GF58" s="144"/>
      <c r="GG58" s="144"/>
      <c r="GH58" s="144"/>
      <c r="GI58" s="144"/>
      <c r="GJ58" s="144"/>
      <c r="GK58" s="144"/>
      <c r="GL58" s="144"/>
      <c r="GM58" s="144"/>
      <c r="GN58" s="144"/>
      <c r="GO58" s="144"/>
      <c r="GP58" s="144"/>
      <c r="GQ58" s="144"/>
      <c r="GR58" s="144"/>
      <c r="GS58" s="144"/>
      <c r="GT58" s="144"/>
      <c r="GU58" s="144"/>
      <c r="GV58" s="144"/>
      <c r="GW58" s="144"/>
      <c r="GX58" s="144"/>
      <c r="GY58" s="144"/>
      <c r="GZ58" s="144"/>
      <c r="HA58" s="144"/>
      <c r="HB58" s="144"/>
      <c r="HC58" s="144"/>
      <c r="HD58" s="144"/>
      <c r="HE58" s="144"/>
      <c r="HF58" s="144"/>
      <c r="HG58" s="144"/>
      <c r="HH58" s="144"/>
      <c r="HI58" s="144"/>
      <c r="HJ58" s="144"/>
      <c r="HK58" s="144"/>
      <c r="HL58" s="144"/>
      <c r="HM58" s="144"/>
      <c r="HN58" s="144"/>
      <c r="HO58" s="144"/>
      <c r="HP58" s="144"/>
      <c r="HQ58" s="144"/>
      <c r="HR58" s="144"/>
      <c r="HS58" s="144"/>
      <c r="HT58" s="144"/>
      <c r="HU58" s="144"/>
      <c r="HV58" s="144"/>
      <c r="HW58" s="144"/>
      <c r="HX58" s="144"/>
      <c r="HY58" s="144"/>
      <c r="HZ58" s="144"/>
      <c r="IA58" s="144"/>
      <c r="IB58" s="144"/>
      <c r="IC58" s="144"/>
      <c r="ID58" s="144"/>
      <c r="IE58" s="144"/>
      <c r="IF58" s="144"/>
    </row>
    <row r="59" spans="1:240" s="145" customFormat="1" ht="44.25" customHeight="1" x14ac:dyDescent="0.2">
      <c r="A59" s="25">
        <v>53</v>
      </c>
      <c r="B59" s="20" t="s">
        <v>170</v>
      </c>
      <c r="C59" s="26" t="s">
        <v>150</v>
      </c>
      <c r="D59" s="36" t="s">
        <v>151</v>
      </c>
      <c r="E59" s="38">
        <v>3120105</v>
      </c>
      <c r="F59" s="37" t="s">
        <v>161</v>
      </c>
      <c r="G59" s="18" t="s">
        <v>35</v>
      </c>
      <c r="H59" s="13" t="s">
        <v>70</v>
      </c>
      <c r="I59" s="30">
        <v>18000000</v>
      </c>
      <c r="J59" s="30"/>
      <c r="K59" s="8">
        <f>L59-63</f>
        <v>42398</v>
      </c>
      <c r="L59" s="31">
        <v>42461</v>
      </c>
      <c r="M59" s="31">
        <v>42475</v>
      </c>
      <c r="N59" s="9">
        <v>60</v>
      </c>
      <c r="O59" s="31">
        <v>42535</v>
      </c>
      <c r="P59" s="18" t="s">
        <v>263</v>
      </c>
      <c r="Q59" s="29" t="s">
        <v>162</v>
      </c>
      <c r="R59" s="14" t="s">
        <v>163</v>
      </c>
      <c r="S59" s="126" t="s">
        <v>352</v>
      </c>
      <c r="T59" s="126"/>
      <c r="U59" s="126"/>
      <c r="V59" s="126"/>
      <c r="W59" s="126"/>
      <c r="X59" s="126"/>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c r="EU59" s="144"/>
      <c r="EV59" s="144"/>
      <c r="EW59" s="144"/>
      <c r="EX59" s="144"/>
      <c r="EY59" s="144"/>
      <c r="EZ59" s="144"/>
      <c r="FA59" s="144"/>
      <c r="FB59" s="144"/>
      <c r="FC59" s="144"/>
      <c r="FD59" s="144"/>
      <c r="FE59" s="144"/>
      <c r="FF59" s="144"/>
      <c r="FG59" s="144"/>
      <c r="FH59" s="144"/>
      <c r="FI59" s="144"/>
      <c r="FJ59" s="144"/>
      <c r="FK59" s="144"/>
      <c r="FL59" s="144"/>
      <c r="FM59" s="144"/>
      <c r="FN59" s="144"/>
      <c r="FO59" s="144"/>
      <c r="FP59" s="144"/>
      <c r="FQ59" s="144"/>
      <c r="FR59" s="144"/>
      <c r="FS59" s="144"/>
      <c r="FT59" s="144"/>
      <c r="FU59" s="144"/>
      <c r="FV59" s="144"/>
      <c r="FW59" s="144"/>
      <c r="FX59" s="144"/>
      <c r="FY59" s="144"/>
      <c r="FZ59" s="144"/>
      <c r="GA59" s="144"/>
      <c r="GB59" s="144"/>
      <c r="GC59" s="144"/>
      <c r="GD59" s="144"/>
      <c r="GE59" s="144"/>
      <c r="GF59" s="144"/>
      <c r="GG59" s="144"/>
      <c r="GH59" s="144"/>
      <c r="GI59" s="144"/>
      <c r="GJ59" s="144"/>
      <c r="GK59" s="144"/>
      <c r="GL59" s="144"/>
      <c r="GM59" s="144"/>
      <c r="GN59" s="144"/>
      <c r="GO59" s="144"/>
      <c r="GP59" s="144"/>
      <c r="GQ59" s="144"/>
      <c r="GR59" s="144"/>
      <c r="GS59" s="144"/>
      <c r="GT59" s="144"/>
      <c r="GU59" s="144"/>
      <c r="GV59" s="144"/>
      <c r="GW59" s="144"/>
      <c r="GX59" s="144"/>
      <c r="GY59" s="144"/>
      <c r="GZ59" s="144"/>
      <c r="HA59" s="144"/>
      <c r="HB59" s="144"/>
      <c r="HC59" s="144"/>
      <c r="HD59" s="144"/>
      <c r="HE59" s="144"/>
      <c r="HF59" s="144"/>
      <c r="HG59" s="144"/>
      <c r="HH59" s="144"/>
      <c r="HI59" s="144"/>
      <c r="HJ59" s="144"/>
      <c r="HK59" s="144"/>
      <c r="HL59" s="144"/>
      <c r="HM59" s="144"/>
      <c r="HN59" s="144"/>
      <c r="HO59" s="144"/>
      <c r="HP59" s="144"/>
      <c r="HQ59" s="144"/>
      <c r="HR59" s="144"/>
      <c r="HS59" s="144"/>
      <c r="HT59" s="144"/>
      <c r="HU59" s="144"/>
      <c r="HV59" s="144"/>
      <c r="HW59" s="144"/>
      <c r="HX59" s="144"/>
      <c r="HY59" s="144"/>
      <c r="HZ59" s="144"/>
      <c r="IA59" s="144"/>
      <c r="IB59" s="144"/>
      <c r="IC59" s="144"/>
      <c r="ID59" s="144"/>
      <c r="IE59" s="144"/>
      <c r="IF59" s="144"/>
    </row>
    <row r="60" spans="1:240" s="145" customFormat="1" ht="140.25" customHeight="1" x14ac:dyDescent="0.2">
      <c r="A60" s="25">
        <v>54</v>
      </c>
      <c r="B60" s="20" t="s">
        <v>170</v>
      </c>
      <c r="C60" s="26" t="s">
        <v>16</v>
      </c>
      <c r="D60" s="27" t="s">
        <v>248</v>
      </c>
      <c r="E60" s="38">
        <v>3120105</v>
      </c>
      <c r="F60" s="37" t="s">
        <v>164</v>
      </c>
      <c r="G60" s="18" t="s">
        <v>254</v>
      </c>
      <c r="H60" s="13" t="s">
        <v>165</v>
      </c>
      <c r="I60" s="30">
        <v>400000000</v>
      </c>
      <c r="J60" s="30"/>
      <c r="K60" s="8">
        <f t="shared" ref="K60" si="0">L60-84</f>
        <v>42530</v>
      </c>
      <c r="L60" s="31">
        <v>42614</v>
      </c>
      <c r="M60" s="31">
        <v>42637</v>
      </c>
      <c r="N60" s="9">
        <v>365</v>
      </c>
      <c r="O60" s="31">
        <v>43002</v>
      </c>
      <c r="P60" s="10" t="s">
        <v>264</v>
      </c>
      <c r="Q60" s="29" t="s">
        <v>166</v>
      </c>
      <c r="R60" s="14" t="s">
        <v>167</v>
      </c>
      <c r="S60" s="126" t="s">
        <v>352</v>
      </c>
      <c r="T60" s="126"/>
      <c r="U60" s="126"/>
      <c r="V60" s="126"/>
      <c r="W60" s="126"/>
      <c r="X60" s="126"/>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144"/>
      <c r="FA60" s="144"/>
      <c r="FB60" s="144"/>
      <c r="FC60" s="144"/>
      <c r="FD60" s="144"/>
      <c r="FE60" s="144"/>
      <c r="FF60" s="144"/>
      <c r="FG60" s="144"/>
      <c r="FH60" s="144"/>
      <c r="FI60" s="144"/>
      <c r="FJ60" s="144"/>
      <c r="FK60" s="144"/>
      <c r="FL60" s="144"/>
      <c r="FM60" s="144"/>
      <c r="FN60" s="144"/>
      <c r="FO60" s="144"/>
      <c r="FP60" s="144"/>
      <c r="FQ60" s="144"/>
      <c r="FR60" s="144"/>
      <c r="FS60" s="144"/>
      <c r="FT60" s="144"/>
      <c r="FU60" s="144"/>
      <c r="FV60" s="144"/>
      <c r="FW60" s="144"/>
      <c r="FX60" s="144"/>
      <c r="FY60" s="144"/>
      <c r="FZ60" s="144"/>
      <c r="GA60" s="144"/>
      <c r="GB60" s="144"/>
      <c r="GC60" s="144"/>
      <c r="GD60" s="144"/>
      <c r="GE60" s="144"/>
      <c r="GF60" s="144"/>
      <c r="GG60" s="144"/>
      <c r="GH60" s="144"/>
      <c r="GI60" s="144"/>
      <c r="GJ60" s="144"/>
      <c r="GK60" s="144"/>
      <c r="GL60" s="144"/>
      <c r="GM60" s="144"/>
      <c r="GN60" s="144"/>
      <c r="GO60" s="144"/>
      <c r="GP60" s="144"/>
      <c r="GQ60" s="144"/>
      <c r="GR60" s="144"/>
      <c r="GS60" s="144"/>
      <c r="GT60" s="144"/>
      <c r="GU60" s="144"/>
      <c r="GV60" s="144"/>
      <c r="GW60" s="144"/>
      <c r="GX60" s="144"/>
      <c r="GY60" s="144"/>
      <c r="GZ60" s="144"/>
      <c r="HA60" s="144"/>
      <c r="HB60" s="144"/>
      <c r="HC60" s="144"/>
      <c r="HD60" s="144"/>
      <c r="HE60" s="144"/>
      <c r="HF60" s="144"/>
      <c r="HG60" s="144"/>
      <c r="HH60" s="144"/>
      <c r="HI60" s="144"/>
      <c r="HJ60" s="144"/>
      <c r="HK60" s="144"/>
      <c r="HL60" s="144"/>
      <c r="HM60" s="144"/>
      <c r="HN60" s="144"/>
      <c r="HO60" s="144"/>
      <c r="HP60" s="144"/>
      <c r="HQ60" s="144"/>
      <c r="HR60" s="144"/>
      <c r="HS60" s="144"/>
      <c r="HT60" s="144"/>
      <c r="HU60" s="144"/>
      <c r="HV60" s="144"/>
      <c r="HW60" s="144"/>
      <c r="HX60" s="144"/>
      <c r="HY60" s="144"/>
      <c r="HZ60" s="144"/>
      <c r="IA60" s="144"/>
      <c r="IB60" s="144"/>
      <c r="IC60" s="144"/>
      <c r="ID60" s="144"/>
      <c r="IE60" s="144"/>
      <c r="IF60" s="144"/>
    </row>
    <row r="61" spans="1:240" s="145" customFormat="1" ht="109.5" customHeight="1" x14ac:dyDescent="0.2">
      <c r="A61" s="25">
        <v>55</v>
      </c>
      <c r="B61" s="20" t="s">
        <v>170</v>
      </c>
      <c r="C61" s="26" t="s">
        <v>16</v>
      </c>
      <c r="D61" s="27" t="s">
        <v>248</v>
      </c>
      <c r="E61" s="38">
        <v>312020601</v>
      </c>
      <c r="F61" s="37" t="s">
        <v>164</v>
      </c>
      <c r="G61" s="18" t="s">
        <v>86</v>
      </c>
      <c r="H61" s="13" t="s">
        <v>28</v>
      </c>
      <c r="I61" s="30">
        <v>0</v>
      </c>
      <c r="J61" s="30"/>
      <c r="K61" s="8">
        <v>42410</v>
      </c>
      <c r="L61" s="31">
        <v>42492</v>
      </c>
      <c r="M61" s="31">
        <f>L61+5</f>
        <v>42497</v>
      </c>
      <c r="N61" s="9">
        <v>365</v>
      </c>
      <c r="O61" s="31">
        <f>M61+N61</f>
        <v>42862</v>
      </c>
      <c r="P61" s="10" t="s">
        <v>265</v>
      </c>
      <c r="Q61" s="29" t="s">
        <v>168</v>
      </c>
      <c r="R61" s="14" t="s">
        <v>169</v>
      </c>
      <c r="S61" s="126" t="s">
        <v>352</v>
      </c>
      <c r="T61" s="81"/>
      <c r="U61" s="81"/>
      <c r="V61" s="126"/>
      <c r="W61" s="126"/>
      <c r="X61" s="126"/>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c r="EU61" s="144"/>
      <c r="EV61" s="144"/>
      <c r="EW61" s="144"/>
      <c r="EX61" s="144"/>
      <c r="EY61" s="144"/>
      <c r="EZ61" s="144"/>
      <c r="FA61" s="144"/>
      <c r="FB61" s="144"/>
      <c r="FC61" s="144"/>
      <c r="FD61" s="144"/>
      <c r="FE61" s="144"/>
      <c r="FF61" s="144"/>
      <c r="FG61" s="144"/>
      <c r="FH61" s="144"/>
      <c r="FI61" s="144"/>
      <c r="FJ61" s="144"/>
      <c r="FK61" s="144"/>
      <c r="FL61" s="144"/>
      <c r="FM61" s="144"/>
      <c r="FN61" s="144"/>
      <c r="FO61" s="144"/>
      <c r="FP61" s="144"/>
      <c r="FQ61" s="144"/>
      <c r="FR61" s="144"/>
      <c r="FS61" s="144"/>
      <c r="FT61" s="144"/>
      <c r="FU61" s="144"/>
      <c r="FV61" s="144"/>
      <c r="FW61" s="144"/>
      <c r="FX61" s="144"/>
      <c r="FY61" s="144"/>
      <c r="FZ61" s="144"/>
      <c r="GA61" s="144"/>
      <c r="GB61" s="144"/>
      <c r="GC61" s="144"/>
      <c r="GD61" s="144"/>
      <c r="GE61" s="144"/>
      <c r="GF61" s="144"/>
      <c r="GG61" s="144"/>
      <c r="GH61" s="144"/>
      <c r="GI61" s="144"/>
      <c r="GJ61" s="144"/>
      <c r="GK61" s="144"/>
      <c r="GL61" s="144"/>
      <c r="GM61" s="144"/>
      <c r="GN61" s="144"/>
      <c r="GO61" s="144"/>
      <c r="GP61" s="144"/>
      <c r="GQ61" s="144"/>
      <c r="GR61" s="144"/>
      <c r="GS61" s="144"/>
      <c r="GT61" s="144"/>
      <c r="GU61" s="144"/>
      <c r="GV61" s="144"/>
      <c r="GW61" s="144"/>
      <c r="GX61" s="144"/>
      <c r="GY61" s="144"/>
      <c r="GZ61" s="144"/>
      <c r="HA61" s="144"/>
      <c r="HB61" s="144"/>
      <c r="HC61" s="144"/>
      <c r="HD61" s="144"/>
      <c r="HE61" s="144"/>
      <c r="HF61" s="144"/>
      <c r="HG61" s="144"/>
      <c r="HH61" s="144"/>
      <c r="HI61" s="144"/>
      <c r="HJ61" s="144"/>
      <c r="HK61" s="144"/>
      <c r="HL61" s="144"/>
      <c r="HM61" s="144"/>
      <c r="HN61" s="144"/>
      <c r="HO61" s="144"/>
      <c r="HP61" s="144"/>
      <c r="HQ61" s="144"/>
      <c r="HR61" s="144"/>
      <c r="HS61" s="144"/>
      <c r="HT61" s="144"/>
      <c r="HU61" s="144"/>
      <c r="HV61" s="144"/>
      <c r="HW61" s="144"/>
      <c r="HX61" s="144"/>
      <c r="HY61" s="144"/>
      <c r="HZ61" s="144"/>
      <c r="IA61" s="144"/>
      <c r="IB61" s="144"/>
      <c r="IC61" s="144"/>
      <c r="ID61" s="144"/>
      <c r="IE61" s="144"/>
      <c r="IF61" s="144"/>
    </row>
    <row r="62" spans="1:240" s="145" customFormat="1" ht="309.75" customHeight="1" x14ac:dyDescent="0.2">
      <c r="A62" s="25">
        <v>56</v>
      </c>
      <c r="B62" s="20" t="s">
        <v>173</v>
      </c>
      <c r="C62" s="26">
        <v>33</v>
      </c>
      <c r="D62" s="13" t="s">
        <v>24</v>
      </c>
      <c r="E62" s="118" t="s">
        <v>25</v>
      </c>
      <c r="F62" s="18" t="s">
        <v>26</v>
      </c>
      <c r="G62" s="83" t="s">
        <v>126</v>
      </c>
      <c r="H62" s="83" t="s">
        <v>252</v>
      </c>
      <c r="I62" s="30">
        <v>541800000</v>
      </c>
      <c r="J62" s="30"/>
      <c r="K62" s="127">
        <v>42342</v>
      </c>
      <c r="L62" s="127">
        <v>42473</v>
      </c>
      <c r="M62" s="127">
        <v>42539</v>
      </c>
      <c r="N62" s="30">
        <v>180</v>
      </c>
      <c r="O62" s="127">
        <v>42721</v>
      </c>
      <c r="P62" s="73" t="s">
        <v>171</v>
      </c>
      <c r="Q62" s="29" t="s">
        <v>402</v>
      </c>
      <c r="R62" s="14" t="s">
        <v>172</v>
      </c>
      <c r="S62" s="81" t="s">
        <v>299</v>
      </c>
      <c r="T62" s="141" t="s">
        <v>403</v>
      </c>
      <c r="U62" s="81" t="s">
        <v>298</v>
      </c>
      <c r="V62" s="81" t="s">
        <v>297</v>
      </c>
      <c r="W62" s="126"/>
      <c r="X62" s="126"/>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44"/>
      <c r="EM62" s="144"/>
      <c r="EN62" s="144"/>
      <c r="EO62" s="144"/>
      <c r="EP62" s="144"/>
      <c r="EQ62" s="144"/>
      <c r="ER62" s="144"/>
      <c r="ES62" s="144"/>
      <c r="ET62" s="144"/>
      <c r="EU62" s="144"/>
      <c r="EV62" s="144"/>
      <c r="EW62" s="144"/>
      <c r="EX62" s="144"/>
      <c r="EY62" s="144"/>
      <c r="EZ62" s="144"/>
      <c r="FA62" s="144"/>
      <c r="FB62" s="144"/>
      <c r="FC62" s="144"/>
      <c r="FD62" s="144"/>
      <c r="FE62" s="144"/>
      <c r="FF62" s="144"/>
      <c r="FG62" s="144"/>
      <c r="FH62" s="144"/>
      <c r="FI62" s="144"/>
      <c r="FJ62" s="144"/>
      <c r="FK62" s="144"/>
      <c r="FL62" s="144"/>
      <c r="FM62" s="144"/>
      <c r="FN62" s="144"/>
      <c r="FO62" s="144"/>
      <c r="FP62" s="144"/>
      <c r="FQ62" s="144"/>
      <c r="FR62" s="144"/>
      <c r="FS62" s="144"/>
      <c r="FT62" s="144"/>
      <c r="FU62" s="144"/>
      <c r="FV62" s="144"/>
      <c r="FW62" s="144"/>
      <c r="FX62" s="144"/>
      <c r="FY62" s="144"/>
      <c r="FZ62" s="144"/>
      <c r="GA62" s="144"/>
      <c r="GB62" s="144"/>
      <c r="GC62" s="144"/>
      <c r="GD62" s="144"/>
      <c r="GE62" s="144"/>
      <c r="GF62" s="144"/>
      <c r="GG62" s="144"/>
      <c r="GH62" s="144"/>
      <c r="GI62" s="144"/>
      <c r="GJ62" s="144"/>
      <c r="GK62" s="144"/>
      <c r="GL62" s="144"/>
      <c r="GM62" s="144"/>
      <c r="GN62" s="144"/>
      <c r="GO62" s="144"/>
      <c r="GP62" s="144"/>
      <c r="GQ62" s="144"/>
      <c r="GR62" s="144"/>
      <c r="GS62" s="144"/>
      <c r="GT62" s="144"/>
      <c r="GU62" s="144"/>
      <c r="GV62" s="144"/>
      <c r="GW62" s="144"/>
      <c r="GX62" s="144"/>
      <c r="GY62" s="144"/>
      <c r="GZ62" s="144"/>
      <c r="HA62" s="144"/>
      <c r="HB62" s="144"/>
      <c r="HC62" s="144"/>
      <c r="HD62" s="144"/>
      <c r="HE62" s="144"/>
      <c r="HF62" s="144"/>
      <c r="HG62" s="144"/>
      <c r="HH62" s="144"/>
      <c r="HI62" s="144"/>
      <c r="HJ62" s="144"/>
      <c r="HK62" s="144"/>
      <c r="HL62" s="144"/>
      <c r="HM62" s="144"/>
      <c r="HN62" s="144"/>
      <c r="HO62" s="144"/>
      <c r="HP62" s="144"/>
      <c r="HQ62" s="144"/>
      <c r="HR62" s="144"/>
      <c r="HS62" s="144"/>
      <c r="HT62" s="144"/>
      <c r="HU62" s="144"/>
      <c r="HV62" s="144"/>
      <c r="HW62" s="144"/>
      <c r="HX62" s="144"/>
      <c r="HY62" s="144"/>
      <c r="HZ62" s="144"/>
      <c r="IA62" s="144"/>
      <c r="IB62" s="144"/>
      <c r="IC62" s="144"/>
      <c r="ID62" s="144"/>
      <c r="IE62" s="144"/>
      <c r="IF62" s="144"/>
    </row>
    <row r="63" spans="1:240" s="150" customFormat="1" ht="191.25" customHeight="1" x14ac:dyDescent="0.2">
      <c r="A63" s="25">
        <v>57</v>
      </c>
      <c r="B63" s="17" t="s">
        <v>129</v>
      </c>
      <c r="C63" s="88" t="s">
        <v>176</v>
      </c>
      <c r="D63" s="27" t="s">
        <v>130</v>
      </c>
      <c r="E63" s="64">
        <v>311020301</v>
      </c>
      <c r="F63" s="65" t="s">
        <v>328</v>
      </c>
      <c r="G63" s="12" t="s">
        <v>98</v>
      </c>
      <c r="H63" s="12" t="s">
        <v>28</v>
      </c>
      <c r="I63" s="24">
        <v>15200000</v>
      </c>
      <c r="J63" s="149"/>
      <c r="K63" s="95">
        <v>42394</v>
      </c>
      <c r="L63" s="99">
        <v>42439</v>
      </c>
      <c r="M63" s="99">
        <v>42444</v>
      </c>
      <c r="N63" s="101">
        <v>120</v>
      </c>
      <c r="O63" s="99">
        <f>M63+N63</f>
        <v>42564</v>
      </c>
      <c r="P63" s="12" t="s">
        <v>394</v>
      </c>
      <c r="Q63" s="23" t="s">
        <v>364</v>
      </c>
      <c r="R63" s="14" t="s">
        <v>365</v>
      </c>
      <c r="S63" s="86" t="s">
        <v>361</v>
      </c>
      <c r="T63" s="96" t="s">
        <v>322</v>
      </c>
      <c r="U63" s="81" t="s">
        <v>390</v>
      </c>
      <c r="V63" s="97" t="s">
        <v>321</v>
      </c>
      <c r="W63" s="97" t="s">
        <v>395</v>
      </c>
      <c r="X63" s="149"/>
    </row>
    <row r="64" spans="1:240" s="145" customFormat="1" ht="135.75" customHeight="1" x14ac:dyDescent="0.2">
      <c r="A64" s="25">
        <v>58</v>
      </c>
      <c r="B64" s="87" t="s">
        <v>175</v>
      </c>
      <c r="C64" s="88" t="s">
        <v>176</v>
      </c>
      <c r="D64" s="27" t="s">
        <v>130</v>
      </c>
      <c r="E64" s="89">
        <v>311020301</v>
      </c>
      <c r="F64" s="28" t="s">
        <v>97</v>
      </c>
      <c r="G64" s="12" t="s">
        <v>98</v>
      </c>
      <c r="H64" s="13" t="s">
        <v>255</v>
      </c>
      <c r="I64" s="90">
        <v>32000000</v>
      </c>
      <c r="J64" s="90"/>
      <c r="K64" s="8">
        <v>42396</v>
      </c>
      <c r="L64" s="8">
        <v>42444</v>
      </c>
      <c r="M64" s="31">
        <v>42449</v>
      </c>
      <c r="N64" s="9">
        <v>120</v>
      </c>
      <c r="O64" s="31">
        <v>42569</v>
      </c>
      <c r="P64" s="10" t="s">
        <v>177</v>
      </c>
      <c r="Q64" s="87" t="s">
        <v>366</v>
      </c>
      <c r="R64" s="91" t="s">
        <v>178</v>
      </c>
      <c r="S64" s="81" t="s">
        <v>368</v>
      </c>
      <c r="T64" s="143" t="s">
        <v>367</v>
      </c>
      <c r="U64" s="81" t="s">
        <v>323</v>
      </c>
      <c r="V64" s="126"/>
      <c r="W64" s="126"/>
      <c r="X64" s="126"/>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144"/>
      <c r="GB64" s="144"/>
      <c r="GC64" s="144"/>
      <c r="GD64" s="144"/>
      <c r="GE64" s="144"/>
      <c r="GF64" s="144"/>
      <c r="GG64" s="144"/>
      <c r="GH64" s="144"/>
      <c r="GI64" s="144"/>
      <c r="GJ64" s="144"/>
      <c r="GK64" s="144"/>
      <c r="GL64" s="144"/>
      <c r="GM64" s="144"/>
      <c r="GN64" s="144"/>
      <c r="GO64" s="144"/>
      <c r="GP64" s="144"/>
      <c r="GQ64" s="144"/>
      <c r="GR64" s="144"/>
      <c r="GS64" s="144"/>
      <c r="GT64" s="144"/>
      <c r="GU64" s="144"/>
      <c r="GV64" s="144"/>
      <c r="GW64" s="144"/>
      <c r="GX64" s="144"/>
      <c r="GY64" s="144"/>
      <c r="GZ64" s="144"/>
      <c r="HA64" s="144"/>
      <c r="HB64" s="144"/>
      <c r="HC64" s="144"/>
      <c r="HD64" s="144"/>
      <c r="HE64" s="144"/>
      <c r="HF64" s="144"/>
      <c r="HG64" s="144"/>
      <c r="HH64" s="144"/>
      <c r="HI64" s="144"/>
      <c r="HJ64" s="144"/>
      <c r="HK64" s="144"/>
      <c r="HL64" s="144"/>
      <c r="HM64" s="144"/>
      <c r="HN64" s="144"/>
      <c r="HO64" s="144"/>
      <c r="HP64" s="144"/>
      <c r="HQ64" s="144"/>
      <c r="HR64" s="144"/>
      <c r="HS64" s="144"/>
      <c r="HT64" s="144"/>
      <c r="HU64" s="144"/>
      <c r="HV64" s="144"/>
      <c r="HW64" s="144"/>
      <c r="HX64" s="144"/>
      <c r="HY64" s="144"/>
      <c r="HZ64" s="144"/>
      <c r="IA64" s="144"/>
      <c r="IB64" s="144"/>
      <c r="IC64" s="144"/>
      <c r="ID64" s="144"/>
      <c r="IE64" s="144"/>
      <c r="IF64" s="144"/>
    </row>
    <row r="65" spans="1:240" s="150" customFormat="1" ht="151.5" customHeight="1" x14ac:dyDescent="0.2">
      <c r="A65" s="25">
        <v>59</v>
      </c>
      <c r="B65" s="18" t="s">
        <v>179</v>
      </c>
      <c r="C65" s="89">
        <v>31201</v>
      </c>
      <c r="D65" s="27" t="s">
        <v>151</v>
      </c>
      <c r="E65" s="102">
        <v>3120104</v>
      </c>
      <c r="F65" s="18" t="s">
        <v>155</v>
      </c>
      <c r="G65" s="18" t="s">
        <v>35</v>
      </c>
      <c r="H65" s="73" t="s">
        <v>70</v>
      </c>
      <c r="I65" s="84">
        <v>7000000</v>
      </c>
      <c r="J65" s="84"/>
      <c r="K65" s="8">
        <v>42466</v>
      </c>
      <c r="L65" s="31">
        <v>42529</v>
      </c>
      <c r="M65" s="31">
        <v>42534</v>
      </c>
      <c r="N65" s="92">
        <v>60</v>
      </c>
      <c r="O65" s="31">
        <v>42594</v>
      </c>
      <c r="P65" s="135" t="s">
        <v>180</v>
      </c>
      <c r="Q65" s="29" t="s">
        <v>181</v>
      </c>
      <c r="R65" s="14" t="s">
        <v>182</v>
      </c>
      <c r="S65" s="137" t="s">
        <v>304</v>
      </c>
      <c r="T65" s="151"/>
      <c r="U65" s="151"/>
      <c r="V65" s="151"/>
      <c r="W65" s="151"/>
      <c r="X65" s="151"/>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2"/>
      <c r="BZ65" s="152"/>
      <c r="CA65" s="152"/>
      <c r="CB65" s="152"/>
      <c r="CC65" s="152"/>
      <c r="CD65" s="152"/>
      <c r="CE65" s="152"/>
      <c r="CF65" s="152"/>
      <c r="CG65" s="152"/>
      <c r="CH65" s="152"/>
      <c r="CI65" s="152"/>
      <c r="CJ65" s="152"/>
      <c r="CK65" s="152"/>
      <c r="CL65" s="152"/>
      <c r="CM65" s="152"/>
      <c r="CN65" s="152"/>
      <c r="CO65" s="152"/>
      <c r="CP65" s="152"/>
      <c r="CQ65" s="152"/>
      <c r="CR65" s="152"/>
      <c r="CS65" s="152"/>
      <c r="CT65" s="152"/>
      <c r="CU65" s="152"/>
      <c r="CV65" s="152"/>
      <c r="CW65" s="152"/>
      <c r="CX65" s="152"/>
      <c r="CY65" s="152"/>
      <c r="CZ65" s="152"/>
      <c r="DA65" s="152"/>
      <c r="DB65" s="152"/>
      <c r="DC65" s="152"/>
      <c r="DD65" s="152"/>
      <c r="DE65" s="152"/>
      <c r="DF65" s="152"/>
      <c r="DG65" s="152"/>
      <c r="DH65" s="152"/>
      <c r="DI65" s="152"/>
      <c r="DJ65" s="152"/>
      <c r="DK65" s="152"/>
      <c r="DL65" s="152"/>
      <c r="DM65" s="152"/>
      <c r="DN65" s="152"/>
      <c r="DO65" s="152"/>
      <c r="DP65" s="152"/>
      <c r="DQ65" s="152"/>
      <c r="DR65" s="152"/>
      <c r="DS65" s="152"/>
      <c r="DT65" s="152"/>
      <c r="DU65" s="152"/>
      <c r="DV65" s="152"/>
      <c r="DW65" s="152"/>
      <c r="DX65" s="152"/>
      <c r="DY65" s="152"/>
      <c r="DZ65" s="152"/>
      <c r="EA65" s="152"/>
      <c r="EB65" s="152"/>
      <c r="EC65" s="152"/>
      <c r="ED65" s="152"/>
      <c r="EE65" s="152"/>
      <c r="EF65" s="152"/>
      <c r="EG65" s="152"/>
      <c r="EH65" s="152"/>
      <c r="EI65" s="152"/>
      <c r="EJ65" s="152"/>
      <c r="EK65" s="152"/>
      <c r="EL65" s="152"/>
      <c r="EM65" s="152"/>
      <c r="EN65" s="152"/>
      <c r="EO65" s="152"/>
      <c r="EP65" s="152"/>
      <c r="EQ65" s="152"/>
      <c r="ER65" s="152"/>
      <c r="ES65" s="152"/>
      <c r="ET65" s="152"/>
      <c r="EU65" s="152"/>
      <c r="EV65" s="152"/>
      <c r="EW65" s="152"/>
      <c r="EX65" s="152"/>
      <c r="EY65" s="152"/>
      <c r="EZ65" s="152"/>
      <c r="FA65" s="152"/>
      <c r="FB65" s="152"/>
      <c r="FC65" s="152"/>
      <c r="FD65" s="152"/>
      <c r="FE65" s="152"/>
      <c r="FF65" s="152"/>
      <c r="FG65" s="152"/>
      <c r="FH65" s="152"/>
      <c r="FI65" s="152"/>
      <c r="FJ65" s="152"/>
      <c r="FK65" s="152"/>
      <c r="FL65" s="152"/>
      <c r="FM65" s="152"/>
      <c r="FN65" s="152"/>
      <c r="FO65" s="152"/>
      <c r="FP65" s="152"/>
      <c r="FQ65" s="152"/>
      <c r="FR65" s="152"/>
      <c r="FS65" s="152"/>
      <c r="FT65" s="152"/>
      <c r="FU65" s="152"/>
      <c r="FV65" s="152"/>
      <c r="FW65" s="152"/>
      <c r="FX65" s="152"/>
      <c r="FY65" s="152"/>
      <c r="FZ65" s="152"/>
      <c r="GA65" s="152"/>
      <c r="GB65" s="152"/>
      <c r="GC65" s="152"/>
      <c r="GD65" s="152"/>
      <c r="GE65" s="152"/>
      <c r="GF65" s="152"/>
      <c r="GG65" s="152"/>
      <c r="GH65" s="152"/>
      <c r="GI65" s="152"/>
      <c r="GJ65" s="152"/>
      <c r="GK65" s="152"/>
      <c r="GL65" s="152"/>
      <c r="GM65" s="152"/>
      <c r="GN65" s="152"/>
      <c r="GO65" s="152"/>
      <c r="GP65" s="152"/>
      <c r="GQ65" s="152"/>
      <c r="GR65" s="152"/>
      <c r="GS65" s="152"/>
      <c r="GT65" s="152"/>
      <c r="GU65" s="152"/>
      <c r="GV65" s="152"/>
      <c r="GW65" s="152"/>
      <c r="GX65" s="152"/>
      <c r="GY65" s="152"/>
      <c r="GZ65" s="152"/>
      <c r="HA65" s="152"/>
      <c r="HB65" s="152"/>
      <c r="HC65" s="152"/>
      <c r="HD65" s="152"/>
      <c r="HE65" s="152"/>
      <c r="HF65" s="152"/>
      <c r="HG65" s="152"/>
      <c r="HH65" s="152"/>
      <c r="HI65" s="152"/>
      <c r="HJ65" s="152"/>
      <c r="HK65" s="152"/>
      <c r="HL65" s="152"/>
      <c r="HM65" s="152"/>
      <c r="HN65" s="152"/>
      <c r="HO65" s="152"/>
      <c r="HP65" s="152"/>
      <c r="HQ65" s="152"/>
      <c r="HR65" s="152"/>
      <c r="HS65" s="152"/>
      <c r="HT65" s="152"/>
      <c r="HU65" s="152"/>
      <c r="HV65" s="152"/>
      <c r="HW65" s="152"/>
      <c r="HX65" s="152"/>
      <c r="HY65" s="152"/>
      <c r="HZ65" s="152"/>
      <c r="IA65" s="152"/>
      <c r="IB65" s="152"/>
      <c r="IC65" s="152"/>
      <c r="ID65" s="152"/>
      <c r="IE65" s="152"/>
      <c r="IF65" s="152"/>
    </row>
    <row r="66" spans="1:240" s="150" customFormat="1" ht="165.75" customHeight="1" x14ac:dyDescent="0.2">
      <c r="A66" s="25">
        <v>60</v>
      </c>
      <c r="B66" s="18" t="s">
        <v>179</v>
      </c>
      <c r="C66" s="89">
        <v>31201</v>
      </c>
      <c r="D66" s="27" t="s">
        <v>151</v>
      </c>
      <c r="E66" s="102">
        <v>3120104</v>
      </c>
      <c r="F66" s="18" t="s">
        <v>155</v>
      </c>
      <c r="G66" s="18" t="s">
        <v>27</v>
      </c>
      <c r="H66" s="73" t="s">
        <v>19</v>
      </c>
      <c r="I66" s="84">
        <v>124153362</v>
      </c>
      <c r="J66" s="84"/>
      <c r="K66" s="31">
        <v>42556</v>
      </c>
      <c r="L66" s="31">
        <v>42640</v>
      </c>
      <c r="M66" s="31">
        <v>42643</v>
      </c>
      <c r="N66" s="92">
        <v>90</v>
      </c>
      <c r="O66" s="31">
        <v>42733</v>
      </c>
      <c r="P66" s="18" t="s">
        <v>183</v>
      </c>
      <c r="Q66" s="136" t="s">
        <v>184</v>
      </c>
      <c r="R66" s="14" t="s">
        <v>185</v>
      </c>
      <c r="S66" s="137" t="s">
        <v>304</v>
      </c>
      <c r="T66" s="151"/>
      <c r="U66" s="151"/>
      <c r="V66" s="151"/>
      <c r="W66" s="151"/>
      <c r="X66" s="151"/>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c r="BU66" s="152"/>
      <c r="BV66" s="152"/>
      <c r="BW66" s="152"/>
      <c r="BX66" s="152"/>
      <c r="BY66" s="152"/>
      <c r="BZ66" s="152"/>
      <c r="CA66" s="152"/>
      <c r="CB66" s="152"/>
      <c r="CC66" s="152"/>
      <c r="CD66" s="152"/>
      <c r="CE66" s="152"/>
      <c r="CF66" s="152"/>
      <c r="CG66" s="152"/>
      <c r="CH66" s="152"/>
      <c r="CI66" s="152"/>
      <c r="CJ66" s="152"/>
      <c r="CK66" s="152"/>
      <c r="CL66" s="152"/>
      <c r="CM66" s="152"/>
      <c r="CN66" s="152"/>
      <c r="CO66" s="152"/>
      <c r="CP66" s="152"/>
      <c r="CQ66" s="152"/>
      <c r="CR66" s="152"/>
      <c r="CS66" s="152"/>
      <c r="CT66" s="152"/>
      <c r="CU66" s="152"/>
      <c r="CV66" s="152"/>
      <c r="CW66" s="152"/>
      <c r="CX66" s="152"/>
      <c r="CY66" s="152"/>
      <c r="CZ66" s="152"/>
      <c r="DA66" s="152"/>
      <c r="DB66" s="152"/>
      <c r="DC66" s="152"/>
      <c r="DD66" s="152"/>
      <c r="DE66" s="152"/>
      <c r="DF66" s="152"/>
      <c r="DG66" s="152"/>
      <c r="DH66" s="152"/>
      <c r="DI66" s="152"/>
      <c r="DJ66" s="152"/>
      <c r="DK66" s="152"/>
      <c r="DL66" s="152"/>
      <c r="DM66" s="152"/>
      <c r="DN66" s="152"/>
      <c r="DO66" s="152"/>
      <c r="DP66" s="152"/>
      <c r="DQ66" s="152"/>
      <c r="DR66" s="152"/>
      <c r="DS66" s="152"/>
      <c r="DT66" s="152"/>
      <c r="DU66" s="152"/>
      <c r="DV66" s="152"/>
      <c r="DW66" s="152"/>
      <c r="DX66" s="152"/>
      <c r="DY66" s="152"/>
      <c r="DZ66" s="152"/>
      <c r="EA66" s="152"/>
      <c r="EB66" s="152"/>
      <c r="EC66" s="152"/>
      <c r="ED66" s="152"/>
      <c r="EE66" s="152"/>
      <c r="EF66" s="152"/>
      <c r="EG66" s="152"/>
      <c r="EH66" s="152"/>
      <c r="EI66" s="152"/>
      <c r="EJ66" s="152"/>
      <c r="EK66" s="152"/>
      <c r="EL66" s="152"/>
      <c r="EM66" s="152"/>
      <c r="EN66" s="152"/>
      <c r="EO66" s="152"/>
      <c r="EP66" s="152"/>
      <c r="EQ66" s="152"/>
      <c r="ER66" s="152"/>
      <c r="ES66" s="152"/>
      <c r="ET66" s="152"/>
      <c r="EU66" s="152"/>
      <c r="EV66" s="152"/>
      <c r="EW66" s="152"/>
      <c r="EX66" s="152"/>
      <c r="EY66" s="152"/>
      <c r="EZ66" s="152"/>
      <c r="FA66" s="152"/>
      <c r="FB66" s="152"/>
      <c r="FC66" s="152"/>
      <c r="FD66" s="152"/>
      <c r="FE66" s="152"/>
      <c r="FF66" s="152"/>
      <c r="FG66" s="152"/>
      <c r="FH66" s="152"/>
      <c r="FI66" s="152"/>
      <c r="FJ66" s="152"/>
      <c r="FK66" s="152"/>
      <c r="FL66" s="152"/>
      <c r="FM66" s="152"/>
      <c r="FN66" s="152"/>
      <c r="FO66" s="152"/>
      <c r="FP66" s="152"/>
      <c r="FQ66" s="152"/>
      <c r="FR66" s="152"/>
      <c r="FS66" s="152"/>
      <c r="FT66" s="152"/>
      <c r="FU66" s="152"/>
      <c r="FV66" s="152"/>
      <c r="FW66" s="152"/>
      <c r="FX66" s="152"/>
      <c r="FY66" s="152"/>
      <c r="FZ66" s="152"/>
      <c r="GA66" s="152"/>
      <c r="GB66" s="152"/>
      <c r="GC66" s="152"/>
      <c r="GD66" s="152"/>
      <c r="GE66" s="152"/>
      <c r="GF66" s="152"/>
      <c r="GG66" s="152"/>
      <c r="GH66" s="152"/>
      <c r="GI66" s="152"/>
      <c r="GJ66" s="152"/>
      <c r="GK66" s="152"/>
      <c r="GL66" s="152"/>
      <c r="GM66" s="152"/>
      <c r="GN66" s="152"/>
      <c r="GO66" s="152"/>
      <c r="GP66" s="152"/>
      <c r="GQ66" s="152"/>
      <c r="GR66" s="152"/>
      <c r="GS66" s="152"/>
      <c r="GT66" s="152"/>
      <c r="GU66" s="152"/>
      <c r="GV66" s="152"/>
      <c r="GW66" s="152"/>
      <c r="GX66" s="152"/>
      <c r="GY66" s="152"/>
      <c r="GZ66" s="152"/>
      <c r="HA66" s="152"/>
      <c r="HB66" s="152"/>
      <c r="HC66" s="152"/>
      <c r="HD66" s="152"/>
      <c r="HE66" s="152"/>
      <c r="HF66" s="152"/>
      <c r="HG66" s="152"/>
      <c r="HH66" s="152"/>
      <c r="HI66" s="152"/>
      <c r="HJ66" s="152"/>
      <c r="HK66" s="152"/>
      <c r="HL66" s="152"/>
      <c r="HM66" s="152"/>
      <c r="HN66" s="152"/>
      <c r="HO66" s="152"/>
      <c r="HP66" s="152"/>
      <c r="HQ66" s="152"/>
      <c r="HR66" s="152"/>
      <c r="HS66" s="152"/>
      <c r="HT66" s="152"/>
      <c r="HU66" s="152"/>
      <c r="HV66" s="152"/>
      <c r="HW66" s="152"/>
      <c r="HX66" s="152"/>
      <c r="HY66" s="152"/>
      <c r="HZ66" s="152"/>
      <c r="IA66" s="152"/>
      <c r="IB66" s="152"/>
      <c r="IC66" s="152"/>
      <c r="ID66" s="152"/>
      <c r="IE66" s="152"/>
      <c r="IF66" s="152"/>
    </row>
    <row r="67" spans="1:240" s="111" customFormat="1" ht="108" customHeight="1" x14ac:dyDescent="0.2">
      <c r="A67" s="25">
        <v>61</v>
      </c>
      <c r="B67" s="18" t="s">
        <v>179</v>
      </c>
      <c r="C67" s="89">
        <v>31201</v>
      </c>
      <c r="D67" s="27" t="s">
        <v>151</v>
      </c>
      <c r="E67" s="102">
        <v>3120103</v>
      </c>
      <c r="F67" s="18" t="s">
        <v>186</v>
      </c>
      <c r="G67" s="18" t="s">
        <v>27</v>
      </c>
      <c r="H67" s="73" t="s">
        <v>19</v>
      </c>
      <c r="I67" s="84">
        <v>108318032</v>
      </c>
      <c r="J67" s="84"/>
      <c r="K67" s="31">
        <v>42348</v>
      </c>
      <c r="L67" s="31">
        <v>42425</v>
      </c>
      <c r="M67" s="31">
        <v>42430</v>
      </c>
      <c r="N67" s="92">
        <v>365</v>
      </c>
      <c r="O67" s="31">
        <v>42795</v>
      </c>
      <c r="P67" s="86" t="s">
        <v>187</v>
      </c>
      <c r="Q67" s="93" t="s">
        <v>309</v>
      </c>
      <c r="R67" s="94" t="s">
        <v>381</v>
      </c>
      <c r="S67" s="137" t="s">
        <v>304</v>
      </c>
      <c r="T67" s="138" t="s">
        <v>300</v>
      </c>
      <c r="U67" s="137" t="s">
        <v>301</v>
      </c>
      <c r="V67" s="146"/>
      <c r="W67" s="146"/>
      <c r="X67" s="146"/>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7"/>
      <c r="FF67" s="147"/>
      <c r="FG67" s="147"/>
      <c r="FH67" s="147"/>
      <c r="FI67" s="147"/>
      <c r="FJ67" s="147"/>
      <c r="FK67" s="147"/>
      <c r="FL67" s="147"/>
      <c r="FM67" s="147"/>
      <c r="FN67" s="147"/>
      <c r="FO67" s="147"/>
      <c r="FP67" s="147"/>
      <c r="FQ67" s="147"/>
      <c r="FR67" s="147"/>
      <c r="FS67" s="147"/>
      <c r="FT67" s="147"/>
      <c r="FU67" s="147"/>
      <c r="FV67" s="147"/>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row>
    <row r="68" spans="1:240" s="150" customFormat="1" ht="114.75" customHeight="1" x14ac:dyDescent="0.2">
      <c r="A68" s="25">
        <v>62</v>
      </c>
      <c r="B68" s="18" t="s">
        <v>179</v>
      </c>
      <c r="C68" s="26" t="s">
        <v>16</v>
      </c>
      <c r="D68" s="27" t="s">
        <v>248</v>
      </c>
      <c r="E68" s="102">
        <v>312020501</v>
      </c>
      <c r="F68" s="18" t="s">
        <v>188</v>
      </c>
      <c r="G68" s="18" t="s">
        <v>35</v>
      </c>
      <c r="H68" s="73" t="s">
        <v>19</v>
      </c>
      <c r="I68" s="84">
        <v>25456345</v>
      </c>
      <c r="J68" s="84"/>
      <c r="K68" s="31">
        <v>42496</v>
      </c>
      <c r="L68" s="31">
        <v>42559</v>
      </c>
      <c r="M68" s="31">
        <v>42565</v>
      </c>
      <c r="N68" s="92">
        <v>365</v>
      </c>
      <c r="O68" s="31">
        <v>42930</v>
      </c>
      <c r="P68" s="86" t="s">
        <v>189</v>
      </c>
      <c r="Q68" s="93" t="s">
        <v>190</v>
      </c>
      <c r="R68" s="94" t="s">
        <v>191</v>
      </c>
      <c r="S68" s="137" t="s">
        <v>304</v>
      </c>
      <c r="T68" s="151"/>
      <c r="U68" s="151"/>
      <c r="V68" s="151"/>
      <c r="W68" s="151"/>
      <c r="X68" s="151"/>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c r="BU68" s="152"/>
      <c r="BV68" s="152"/>
      <c r="BW68" s="152"/>
      <c r="BX68" s="152"/>
      <c r="BY68" s="152"/>
      <c r="BZ68" s="152"/>
      <c r="CA68" s="152"/>
      <c r="CB68" s="152"/>
      <c r="CC68" s="152"/>
      <c r="CD68" s="152"/>
      <c r="CE68" s="152"/>
      <c r="CF68" s="152"/>
      <c r="CG68" s="152"/>
      <c r="CH68" s="152"/>
      <c r="CI68" s="152"/>
      <c r="CJ68" s="152"/>
      <c r="CK68" s="152"/>
      <c r="CL68" s="152"/>
      <c r="CM68" s="152"/>
      <c r="CN68" s="152"/>
      <c r="CO68" s="152"/>
      <c r="CP68" s="152"/>
      <c r="CQ68" s="152"/>
      <c r="CR68" s="152"/>
      <c r="CS68" s="152"/>
      <c r="CT68" s="152"/>
      <c r="CU68" s="152"/>
      <c r="CV68" s="152"/>
      <c r="CW68" s="152"/>
      <c r="CX68" s="152"/>
      <c r="CY68" s="152"/>
      <c r="CZ68" s="152"/>
      <c r="DA68" s="152"/>
      <c r="DB68" s="152"/>
      <c r="DC68" s="152"/>
      <c r="DD68" s="152"/>
      <c r="DE68" s="152"/>
      <c r="DF68" s="152"/>
      <c r="DG68" s="152"/>
      <c r="DH68" s="152"/>
      <c r="DI68" s="152"/>
      <c r="DJ68" s="152"/>
      <c r="DK68" s="152"/>
      <c r="DL68" s="152"/>
      <c r="DM68" s="152"/>
      <c r="DN68" s="152"/>
      <c r="DO68" s="152"/>
      <c r="DP68" s="152"/>
      <c r="DQ68" s="152"/>
      <c r="DR68" s="152"/>
      <c r="DS68" s="152"/>
      <c r="DT68" s="152"/>
      <c r="DU68" s="152"/>
      <c r="DV68" s="152"/>
      <c r="DW68" s="152"/>
      <c r="DX68" s="152"/>
      <c r="DY68" s="152"/>
      <c r="DZ68" s="152"/>
      <c r="EA68" s="152"/>
      <c r="EB68" s="152"/>
      <c r="EC68" s="152"/>
      <c r="ED68" s="152"/>
      <c r="EE68" s="152"/>
      <c r="EF68" s="152"/>
      <c r="EG68" s="152"/>
      <c r="EH68" s="152"/>
      <c r="EI68" s="152"/>
      <c r="EJ68" s="152"/>
      <c r="EK68" s="152"/>
      <c r="EL68" s="152"/>
      <c r="EM68" s="152"/>
      <c r="EN68" s="152"/>
      <c r="EO68" s="152"/>
      <c r="EP68" s="152"/>
      <c r="EQ68" s="152"/>
      <c r="ER68" s="152"/>
      <c r="ES68" s="152"/>
      <c r="ET68" s="152"/>
      <c r="EU68" s="152"/>
      <c r="EV68" s="152"/>
      <c r="EW68" s="152"/>
      <c r="EX68" s="152"/>
      <c r="EY68" s="152"/>
      <c r="EZ68" s="152"/>
      <c r="FA68" s="152"/>
      <c r="FB68" s="152"/>
      <c r="FC68" s="152"/>
      <c r="FD68" s="152"/>
      <c r="FE68" s="152"/>
      <c r="FF68" s="152"/>
      <c r="FG68" s="152"/>
      <c r="FH68" s="152"/>
      <c r="FI68" s="152"/>
      <c r="FJ68" s="152"/>
      <c r="FK68" s="152"/>
      <c r="FL68" s="152"/>
      <c r="FM68" s="152"/>
      <c r="FN68" s="152"/>
      <c r="FO68" s="152"/>
      <c r="FP68" s="152"/>
      <c r="FQ68" s="152"/>
      <c r="FR68" s="152"/>
      <c r="FS68" s="152"/>
      <c r="FT68" s="152"/>
      <c r="FU68" s="152"/>
      <c r="FV68" s="152"/>
      <c r="FW68" s="152"/>
      <c r="FX68" s="152"/>
      <c r="FY68" s="152"/>
      <c r="FZ68" s="152"/>
      <c r="GA68" s="152"/>
      <c r="GB68" s="152"/>
      <c r="GC68" s="152"/>
      <c r="GD68" s="152"/>
      <c r="GE68" s="152"/>
      <c r="GF68" s="152"/>
      <c r="GG68" s="152"/>
      <c r="GH68" s="152"/>
      <c r="GI68" s="152"/>
      <c r="GJ68" s="152"/>
      <c r="GK68" s="152"/>
      <c r="GL68" s="152"/>
      <c r="GM68" s="152"/>
      <c r="GN68" s="152"/>
      <c r="GO68" s="152"/>
      <c r="GP68" s="152"/>
      <c r="GQ68" s="152"/>
      <c r="GR68" s="152"/>
      <c r="GS68" s="152"/>
      <c r="GT68" s="152"/>
      <c r="GU68" s="152"/>
      <c r="GV68" s="152"/>
      <c r="GW68" s="152"/>
      <c r="GX68" s="152"/>
      <c r="GY68" s="152"/>
      <c r="GZ68" s="152"/>
      <c r="HA68" s="152"/>
      <c r="HB68" s="152"/>
      <c r="HC68" s="152"/>
      <c r="HD68" s="152"/>
      <c r="HE68" s="152"/>
      <c r="HF68" s="152"/>
      <c r="HG68" s="152"/>
      <c r="HH68" s="152"/>
      <c r="HI68" s="152"/>
      <c r="HJ68" s="152"/>
      <c r="HK68" s="152"/>
      <c r="HL68" s="152"/>
      <c r="HM68" s="152"/>
      <c r="HN68" s="152"/>
      <c r="HO68" s="152"/>
      <c r="HP68" s="152"/>
      <c r="HQ68" s="152"/>
      <c r="HR68" s="152"/>
      <c r="HS68" s="152"/>
      <c r="HT68" s="152"/>
      <c r="HU68" s="152"/>
      <c r="HV68" s="152"/>
      <c r="HW68" s="152"/>
      <c r="HX68" s="152"/>
      <c r="HY68" s="152"/>
      <c r="HZ68" s="152"/>
      <c r="IA68" s="152"/>
      <c r="IB68" s="152"/>
      <c r="IC68" s="152"/>
      <c r="ID68" s="152"/>
      <c r="IE68" s="152"/>
      <c r="IF68" s="152"/>
    </row>
    <row r="69" spans="1:240" s="150" customFormat="1" ht="79.5" customHeight="1" x14ac:dyDescent="0.2">
      <c r="A69" s="25">
        <v>63</v>
      </c>
      <c r="B69" s="18" t="s">
        <v>179</v>
      </c>
      <c r="C69" s="89">
        <v>31201</v>
      </c>
      <c r="D69" s="27" t="s">
        <v>151</v>
      </c>
      <c r="E69" s="102">
        <v>3120103</v>
      </c>
      <c r="F69" s="18" t="s">
        <v>186</v>
      </c>
      <c r="G69" s="18" t="s">
        <v>35</v>
      </c>
      <c r="H69" s="73" t="s">
        <v>28</v>
      </c>
      <c r="I69" s="84">
        <v>15711000.000000002</v>
      </c>
      <c r="J69" s="84"/>
      <c r="K69" s="31">
        <v>42464</v>
      </c>
      <c r="L69" s="31">
        <v>42527</v>
      </c>
      <c r="M69" s="31">
        <v>42530</v>
      </c>
      <c r="N69" s="92">
        <v>365</v>
      </c>
      <c r="O69" s="31">
        <v>42895</v>
      </c>
      <c r="P69" s="86" t="s">
        <v>192</v>
      </c>
      <c r="Q69" s="93" t="s">
        <v>193</v>
      </c>
      <c r="R69" s="139" t="s">
        <v>194</v>
      </c>
      <c r="S69" s="137" t="s">
        <v>304</v>
      </c>
      <c r="T69" s="149"/>
      <c r="U69" s="149"/>
      <c r="V69" s="149"/>
      <c r="W69" s="149"/>
      <c r="X69" s="149"/>
    </row>
    <row r="70" spans="1:240" s="150" customFormat="1" ht="117" customHeight="1" x14ac:dyDescent="0.2">
      <c r="A70" s="25">
        <v>64</v>
      </c>
      <c r="B70" s="18" t="s">
        <v>179</v>
      </c>
      <c r="C70" s="89">
        <v>31201</v>
      </c>
      <c r="D70" s="27" t="s">
        <v>151</v>
      </c>
      <c r="E70" s="102">
        <v>3120103</v>
      </c>
      <c r="F70" s="18" t="s">
        <v>186</v>
      </c>
      <c r="G70" s="18" t="s">
        <v>35</v>
      </c>
      <c r="H70" s="73" t="s">
        <v>19</v>
      </c>
      <c r="I70" s="84">
        <v>28000000</v>
      </c>
      <c r="J70" s="84"/>
      <c r="K70" s="31">
        <v>42514</v>
      </c>
      <c r="L70" s="31">
        <v>42577</v>
      </c>
      <c r="M70" s="31">
        <v>42580</v>
      </c>
      <c r="N70" s="92">
        <v>90</v>
      </c>
      <c r="O70" s="31">
        <v>42670</v>
      </c>
      <c r="P70" s="86" t="s">
        <v>272</v>
      </c>
      <c r="Q70" s="93" t="s">
        <v>273</v>
      </c>
      <c r="R70" s="139" t="s">
        <v>274</v>
      </c>
      <c r="S70" s="137" t="s">
        <v>304</v>
      </c>
      <c r="T70" s="149"/>
      <c r="U70" s="149"/>
      <c r="V70" s="149"/>
      <c r="W70" s="149"/>
      <c r="X70" s="149"/>
    </row>
    <row r="71" spans="1:240" s="150" customFormat="1" ht="86.25" customHeight="1" x14ac:dyDescent="0.2">
      <c r="A71" s="25">
        <v>65</v>
      </c>
      <c r="B71" s="18" t="s">
        <v>179</v>
      </c>
      <c r="C71" s="89">
        <v>31201</v>
      </c>
      <c r="D71" s="36" t="s">
        <v>151</v>
      </c>
      <c r="E71" s="102">
        <v>3120102</v>
      </c>
      <c r="F71" s="134" t="s">
        <v>195</v>
      </c>
      <c r="G71" s="18" t="s">
        <v>27</v>
      </c>
      <c r="H71" s="73" t="s">
        <v>28</v>
      </c>
      <c r="I71" s="84">
        <f>50000000-18628800-1500200</f>
        <v>29871000</v>
      </c>
      <c r="J71" s="156"/>
      <c r="K71" s="31">
        <v>42591</v>
      </c>
      <c r="L71" s="31">
        <v>42675</v>
      </c>
      <c r="M71" s="31">
        <v>42678</v>
      </c>
      <c r="N71" s="92">
        <v>365</v>
      </c>
      <c r="O71" s="31">
        <v>43043</v>
      </c>
      <c r="P71" s="86" t="s">
        <v>196</v>
      </c>
      <c r="Q71" s="93" t="s">
        <v>197</v>
      </c>
      <c r="R71" s="139" t="s">
        <v>197</v>
      </c>
      <c r="S71" s="137" t="s">
        <v>304</v>
      </c>
      <c r="T71" s="149"/>
      <c r="U71" s="149"/>
      <c r="V71" s="149"/>
      <c r="W71" s="149"/>
      <c r="X71" s="149"/>
    </row>
    <row r="72" spans="1:240" s="150" customFormat="1" ht="186.75" customHeight="1" x14ac:dyDescent="0.2">
      <c r="A72" s="25">
        <v>66</v>
      </c>
      <c r="B72" s="18" t="s">
        <v>179</v>
      </c>
      <c r="C72" s="73">
        <v>31202</v>
      </c>
      <c r="D72" s="27" t="s">
        <v>248</v>
      </c>
      <c r="E72" s="102">
        <v>3120203</v>
      </c>
      <c r="F72" s="18" t="s">
        <v>198</v>
      </c>
      <c r="G72" s="73" t="s">
        <v>98</v>
      </c>
      <c r="H72" s="82" t="s">
        <v>251</v>
      </c>
      <c r="I72" s="84">
        <v>56766586</v>
      </c>
      <c r="J72" s="84"/>
      <c r="K72" s="31">
        <v>42480</v>
      </c>
      <c r="L72" s="31">
        <v>42529</v>
      </c>
      <c r="M72" s="31">
        <v>42534</v>
      </c>
      <c r="N72" s="92">
        <v>365</v>
      </c>
      <c r="O72" s="31">
        <v>42899</v>
      </c>
      <c r="P72" s="86" t="s">
        <v>199</v>
      </c>
      <c r="Q72" s="93" t="s">
        <v>200</v>
      </c>
      <c r="R72" s="139" t="s">
        <v>201</v>
      </c>
      <c r="S72" s="137" t="s">
        <v>304</v>
      </c>
      <c r="T72" s="149"/>
      <c r="U72" s="149"/>
      <c r="V72" s="149"/>
      <c r="W72" s="149"/>
      <c r="X72" s="149"/>
    </row>
    <row r="73" spans="1:240" s="150" customFormat="1" ht="117.75" customHeight="1" x14ac:dyDescent="0.2">
      <c r="A73" s="25">
        <v>67</v>
      </c>
      <c r="B73" s="18" t="s">
        <v>179</v>
      </c>
      <c r="C73" s="73">
        <v>31202</v>
      </c>
      <c r="D73" s="27" t="s">
        <v>248</v>
      </c>
      <c r="E73" s="102">
        <v>3120203</v>
      </c>
      <c r="F73" s="18" t="s">
        <v>198</v>
      </c>
      <c r="G73" s="73" t="s">
        <v>86</v>
      </c>
      <c r="H73" s="73" t="s">
        <v>28</v>
      </c>
      <c r="I73" s="84">
        <v>4747739</v>
      </c>
      <c r="J73" s="84"/>
      <c r="K73" s="31">
        <v>42460</v>
      </c>
      <c r="L73" s="31">
        <v>42523</v>
      </c>
      <c r="M73" s="31">
        <v>42530</v>
      </c>
      <c r="N73" s="92">
        <v>365</v>
      </c>
      <c r="O73" s="31">
        <v>42895</v>
      </c>
      <c r="P73" s="86" t="s">
        <v>202</v>
      </c>
      <c r="Q73" s="93" t="s">
        <v>203</v>
      </c>
      <c r="R73" s="139" t="s">
        <v>204</v>
      </c>
      <c r="S73" s="137" t="s">
        <v>304</v>
      </c>
      <c r="T73" s="149"/>
      <c r="U73" s="149"/>
      <c r="V73" s="149"/>
      <c r="W73" s="149"/>
      <c r="X73" s="149"/>
    </row>
    <row r="74" spans="1:240" s="111" customFormat="1" ht="81.75" customHeight="1" x14ac:dyDescent="0.2">
      <c r="A74" s="25">
        <v>68</v>
      </c>
      <c r="B74" s="18" t="s">
        <v>179</v>
      </c>
      <c r="C74" s="89">
        <v>31202</v>
      </c>
      <c r="D74" s="27" t="s">
        <v>248</v>
      </c>
      <c r="E74" s="102">
        <v>3120204</v>
      </c>
      <c r="F74" s="134" t="s">
        <v>257</v>
      </c>
      <c r="G74" s="73" t="s">
        <v>27</v>
      </c>
      <c r="H74" s="73" t="s">
        <v>28</v>
      </c>
      <c r="I74" s="84">
        <v>60000000</v>
      </c>
      <c r="J74" s="84"/>
      <c r="K74" s="31">
        <v>42348</v>
      </c>
      <c r="L74" s="31">
        <v>42424</v>
      </c>
      <c r="M74" s="31">
        <v>42430</v>
      </c>
      <c r="N74" s="92">
        <v>365</v>
      </c>
      <c r="O74" s="31">
        <v>42795</v>
      </c>
      <c r="P74" s="86" t="s">
        <v>205</v>
      </c>
      <c r="Q74" s="93" t="s">
        <v>206</v>
      </c>
      <c r="R74" s="140" t="s">
        <v>206</v>
      </c>
      <c r="S74" s="137" t="s">
        <v>304</v>
      </c>
      <c r="T74" s="96" t="s">
        <v>302</v>
      </c>
      <c r="U74" s="96" t="s">
        <v>298</v>
      </c>
      <c r="V74" s="97"/>
      <c r="W74" s="97"/>
      <c r="X74" s="97"/>
    </row>
    <row r="75" spans="1:240" s="111" customFormat="1" ht="126" customHeight="1" x14ac:dyDescent="0.2">
      <c r="A75" s="25">
        <v>69</v>
      </c>
      <c r="B75" s="18" t="s">
        <v>179</v>
      </c>
      <c r="C75" s="26" t="s">
        <v>16</v>
      </c>
      <c r="D75" s="27" t="s">
        <v>248</v>
      </c>
      <c r="E75" s="102">
        <v>312020501</v>
      </c>
      <c r="F75" s="18" t="s">
        <v>102</v>
      </c>
      <c r="G75" s="73" t="s">
        <v>126</v>
      </c>
      <c r="H75" s="73" t="s">
        <v>28</v>
      </c>
      <c r="I75" s="84">
        <f>994818475</f>
        <v>994818475</v>
      </c>
      <c r="J75" s="84"/>
      <c r="K75" s="31">
        <v>42359</v>
      </c>
      <c r="L75" s="31">
        <v>42457</v>
      </c>
      <c r="M75" s="31">
        <v>42461</v>
      </c>
      <c r="N75" s="92">
        <v>365</v>
      </c>
      <c r="O75" s="31">
        <v>42826</v>
      </c>
      <c r="P75" s="86" t="s">
        <v>207</v>
      </c>
      <c r="Q75" s="93" t="s">
        <v>208</v>
      </c>
      <c r="R75" s="139" t="s">
        <v>209</v>
      </c>
      <c r="S75" s="137" t="s">
        <v>304</v>
      </c>
      <c r="T75" s="96" t="s">
        <v>393</v>
      </c>
      <c r="U75" s="96" t="s">
        <v>298</v>
      </c>
      <c r="V75" s="97"/>
      <c r="W75" s="97"/>
      <c r="X75" s="97"/>
    </row>
    <row r="76" spans="1:240" s="111" customFormat="1" ht="147.75" customHeight="1" x14ac:dyDescent="0.2">
      <c r="A76" s="25">
        <v>70</v>
      </c>
      <c r="B76" s="18" t="s">
        <v>179</v>
      </c>
      <c r="C76" s="73">
        <v>31202</v>
      </c>
      <c r="D76" s="27" t="s">
        <v>248</v>
      </c>
      <c r="E76" s="102">
        <v>3120201</v>
      </c>
      <c r="F76" s="18" t="s">
        <v>210</v>
      </c>
      <c r="G76" s="73" t="s">
        <v>98</v>
      </c>
      <c r="H76" s="12" t="s">
        <v>211</v>
      </c>
      <c r="I76" s="84">
        <v>72351180</v>
      </c>
      <c r="J76" s="84"/>
      <c r="K76" s="31">
        <v>42377</v>
      </c>
      <c r="L76" s="31">
        <v>42401</v>
      </c>
      <c r="M76" s="31">
        <v>42406</v>
      </c>
      <c r="N76" s="92">
        <v>365</v>
      </c>
      <c r="O76" s="31">
        <v>42771</v>
      </c>
      <c r="P76" s="86" t="s">
        <v>212</v>
      </c>
      <c r="Q76" s="93" t="s">
        <v>284</v>
      </c>
      <c r="R76" s="94" t="s">
        <v>213</v>
      </c>
      <c r="S76" s="137" t="s">
        <v>304</v>
      </c>
      <c r="T76" s="141" t="s">
        <v>389</v>
      </c>
      <c r="U76" s="96" t="s">
        <v>390</v>
      </c>
      <c r="V76" s="97"/>
      <c r="W76" s="97"/>
      <c r="X76" s="97"/>
    </row>
    <row r="77" spans="1:240" s="150" customFormat="1" ht="101.25" customHeight="1" x14ac:dyDescent="0.2">
      <c r="A77" s="25">
        <v>71</v>
      </c>
      <c r="B77" s="18" t="s">
        <v>179</v>
      </c>
      <c r="C77" s="26" t="s">
        <v>16</v>
      </c>
      <c r="D77" s="27" t="s">
        <v>248</v>
      </c>
      <c r="E77" s="102">
        <v>312020501</v>
      </c>
      <c r="F77" s="18" t="s">
        <v>102</v>
      </c>
      <c r="G77" s="73" t="s">
        <v>86</v>
      </c>
      <c r="H77" s="73" t="s">
        <v>28</v>
      </c>
      <c r="I77" s="84">
        <v>29877362</v>
      </c>
      <c r="J77" s="84"/>
      <c r="K77" s="31">
        <v>42513</v>
      </c>
      <c r="L77" s="31">
        <v>42576</v>
      </c>
      <c r="M77" s="31">
        <v>42580</v>
      </c>
      <c r="N77" s="92">
        <v>365</v>
      </c>
      <c r="O77" s="31">
        <v>42945</v>
      </c>
      <c r="P77" s="19" t="s">
        <v>214</v>
      </c>
      <c r="Q77" s="93" t="s">
        <v>215</v>
      </c>
      <c r="R77" s="94" t="s">
        <v>216</v>
      </c>
      <c r="S77" s="137" t="s">
        <v>304</v>
      </c>
      <c r="T77" s="149"/>
      <c r="U77" s="149"/>
      <c r="V77" s="149"/>
      <c r="W77" s="149"/>
      <c r="X77" s="149"/>
    </row>
    <row r="78" spans="1:240" s="150" customFormat="1" ht="116.25" customHeight="1" x14ac:dyDescent="0.2">
      <c r="A78" s="25">
        <v>72</v>
      </c>
      <c r="B78" s="18" t="s">
        <v>179</v>
      </c>
      <c r="C78" s="26" t="s">
        <v>16</v>
      </c>
      <c r="D78" s="27" t="s">
        <v>248</v>
      </c>
      <c r="E78" s="102">
        <v>312020501</v>
      </c>
      <c r="F78" s="18" t="s">
        <v>102</v>
      </c>
      <c r="G78" s="73" t="s">
        <v>27</v>
      </c>
      <c r="H78" s="73" t="s">
        <v>28</v>
      </c>
      <c r="I78" s="84">
        <v>102537737</v>
      </c>
      <c r="J78" s="84"/>
      <c r="K78" s="31">
        <v>42543</v>
      </c>
      <c r="L78" s="31">
        <v>42627</v>
      </c>
      <c r="M78" s="31">
        <v>42632</v>
      </c>
      <c r="N78" s="92">
        <v>365</v>
      </c>
      <c r="O78" s="31">
        <v>42997</v>
      </c>
      <c r="P78" s="19" t="s">
        <v>217</v>
      </c>
      <c r="Q78" s="93" t="s">
        <v>218</v>
      </c>
      <c r="R78" s="94" t="s">
        <v>216</v>
      </c>
      <c r="S78" s="137" t="s">
        <v>304</v>
      </c>
      <c r="T78" s="149"/>
      <c r="U78" s="149"/>
      <c r="V78" s="149"/>
      <c r="W78" s="149"/>
      <c r="X78" s="149"/>
    </row>
    <row r="79" spans="1:240" s="150" customFormat="1" ht="69" customHeight="1" x14ac:dyDescent="0.2">
      <c r="A79" s="25">
        <v>73</v>
      </c>
      <c r="B79" s="18" t="s">
        <v>179</v>
      </c>
      <c r="C79" s="26" t="s">
        <v>16</v>
      </c>
      <c r="D79" s="27" t="s">
        <v>248</v>
      </c>
      <c r="E79" s="102">
        <v>312020501</v>
      </c>
      <c r="F79" s="18" t="s">
        <v>102</v>
      </c>
      <c r="G79" s="73" t="s">
        <v>86</v>
      </c>
      <c r="H79" s="73" t="s">
        <v>28</v>
      </c>
      <c r="I79" s="84">
        <v>10474000.000000002</v>
      </c>
      <c r="J79" s="84"/>
      <c r="K79" s="31">
        <v>42527</v>
      </c>
      <c r="L79" s="31">
        <v>42590</v>
      </c>
      <c r="M79" s="31">
        <v>42594</v>
      </c>
      <c r="N79" s="92">
        <v>365</v>
      </c>
      <c r="O79" s="31">
        <v>42959</v>
      </c>
      <c r="P79" s="19" t="s">
        <v>219</v>
      </c>
      <c r="Q79" s="115" t="s">
        <v>220</v>
      </c>
      <c r="R79" s="94" t="s">
        <v>221</v>
      </c>
      <c r="S79" s="137" t="s">
        <v>304</v>
      </c>
      <c r="T79" s="149"/>
      <c r="U79" s="149"/>
      <c r="V79" s="149"/>
      <c r="W79" s="149"/>
      <c r="X79" s="149"/>
    </row>
    <row r="80" spans="1:240" s="150" customFormat="1" ht="155.25" customHeight="1" x14ac:dyDescent="0.2">
      <c r="A80" s="25">
        <v>74</v>
      </c>
      <c r="B80" s="18" t="s">
        <v>179</v>
      </c>
      <c r="C80" s="88" t="s">
        <v>176</v>
      </c>
      <c r="D80" s="27" t="s">
        <v>130</v>
      </c>
      <c r="E80" s="89">
        <v>311020301</v>
      </c>
      <c r="F80" s="18" t="s">
        <v>97</v>
      </c>
      <c r="G80" s="73" t="s">
        <v>27</v>
      </c>
      <c r="H80" s="73" t="s">
        <v>28</v>
      </c>
      <c r="I80" s="84">
        <v>50000000</v>
      </c>
      <c r="J80" s="84"/>
      <c r="K80" s="31">
        <v>42450</v>
      </c>
      <c r="L80" s="31">
        <v>42534</v>
      </c>
      <c r="M80" s="31">
        <v>42538</v>
      </c>
      <c r="N80" s="92">
        <v>180</v>
      </c>
      <c r="O80" s="31">
        <v>42718</v>
      </c>
      <c r="P80" s="19" t="s">
        <v>222</v>
      </c>
      <c r="Q80" s="93" t="s">
        <v>223</v>
      </c>
      <c r="R80" s="94" t="s">
        <v>223</v>
      </c>
      <c r="S80" s="137" t="s">
        <v>304</v>
      </c>
      <c r="T80" s="149"/>
      <c r="U80" s="149"/>
      <c r="V80" s="149"/>
      <c r="W80" s="149"/>
      <c r="X80" s="149"/>
    </row>
    <row r="81" spans="1:24" s="111" customFormat="1" ht="192" customHeight="1" x14ac:dyDescent="0.2">
      <c r="A81" s="25">
        <v>75</v>
      </c>
      <c r="B81" s="18" t="s">
        <v>179</v>
      </c>
      <c r="C81" s="89">
        <v>33</v>
      </c>
      <c r="D81" s="13" t="s">
        <v>24</v>
      </c>
      <c r="E81" s="102" t="s">
        <v>118</v>
      </c>
      <c r="F81" s="13" t="s">
        <v>249</v>
      </c>
      <c r="G81" s="12" t="s">
        <v>236</v>
      </c>
      <c r="H81" s="73" t="s">
        <v>283</v>
      </c>
      <c r="I81" s="84">
        <v>28000000</v>
      </c>
      <c r="J81" s="84"/>
      <c r="K81" s="31">
        <v>42359</v>
      </c>
      <c r="L81" s="31">
        <v>42419</v>
      </c>
      <c r="M81" s="31">
        <v>42422</v>
      </c>
      <c r="N81" s="92">
        <v>90</v>
      </c>
      <c r="O81" s="31">
        <v>42512</v>
      </c>
      <c r="P81" s="142" t="s">
        <v>224</v>
      </c>
      <c r="Q81" s="93" t="s">
        <v>353</v>
      </c>
      <c r="R81" s="94" t="s">
        <v>271</v>
      </c>
      <c r="S81" s="137" t="s">
        <v>304</v>
      </c>
      <c r="T81" s="128" t="s">
        <v>324</v>
      </c>
      <c r="U81" s="96" t="s">
        <v>303</v>
      </c>
      <c r="V81" s="97"/>
      <c r="W81" s="97"/>
      <c r="X81" s="97"/>
    </row>
    <row r="82" spans="1:24" s="150" customFormat="1" ht="153" customHeight="1" x14ac:dyDescent="0.2">
      <c r="A82" s="25">
        <v>76</v>
      </c>
      <c r="B82" s="18" t="s">
        <v>179</v>
      </c>
      <c r="C82" s="89">
        <v>33</v>
      </c>
      <c r="D82" s="13" t="s">
        <v>24</v>
      </c>
      <c r="E82" s="102" t="s">
        <v>118</v>
      </c>
      <c r="F82" s="13" t="s">
        <v>249</v>
      </c>
      <c r="G82" s="83" t="s">
        <v>126</v>
      </c>
      <c r="H82" s="73" t="s">
        <v>225</v>
      </c>
      <c r="I82" s="84">
        <v>312000000</v>
      </c>
      <c r="J82" s="84"/>
      <c r="K82" s="31">
        <v>42521</v>
      </c>
      <c r="L82" s="31">
        <v>42614</v>
      </c>
      <c r="M82" s="31">
        <v>42619</v>
      </c>
      <c r="N82" s="92">
        <v>180</v>
      </c>
      <c r="O82" s="31">
        <v>42799</v>
      </c>
      <c r="P82" s="19" t="s">
        <v>226</v>
      </c>
      <c r="Q82" s="93" t="s">
        <v>354</v>
      </c>
      <c r="R82" s="94" t="s">
        <v>227</v>
      </c>
      <c r="S82" s="137" t="s">
        <v>304</v>
      </c>
      <c r="T82" s="149"/>
      <c r="U82" s="149"/>
      <c r="V82" s="149"/>
      <c r="W82" s="149"/>
      <c r="X82" s="149"/>
    </row>
    <row r="83" spans="1:24" s="150" customFormat="1" ht="129" customHeight="1" x14ac:dyDescent="0.2">
      <c r="A83" s="25">
        <v>77</v>
      </c>
      <c r="B83" s="18" t="s">
        <v>179</v>
      </c>
      <c r="C83" s="89">
        <v>33</v>
      </c>
      <c r="D83" s="13" t="s">
        <v>24</v>
      </c>
      <c r="E83" s="102" t="s">
        <v>118</v>
      </c>
      <c r="F83" s="13" t="s">
        <v>249</v>
      </c>
      <c r="G83" s="73" t="s">
        <v>27</v>
      </c>
      <c r="H83" s="73" t="s">
        <v>28</v>
      </c>
      <c r="I83" s="84">
        <v>100000000</v>
      </c>
      <c r="J83" s="84"/>
      <c r="K83" s="31">
        <v>42479</v>
      </c>
      <c r="L83" s="31">
        <v>42563</v>
      </c>
      <c r="M83" s="31">
        <v>42569</v>
      </c>
      <c r="N83" s="92">
        <v>150</v>
      </c>
      <c r="O83" s="31">
        <v>42719</v>
      </c>
      <c r="P83" s="19" t="s">
        <v>228</v>
      </c>
      <c r="Q83" s="93" t="s">
        <v>355</v>
      </c>
      <c r="R83" s="94" t="s">
        <v>229</v>
      </c>
      <c r="S83" s="137" t="s">
        <v>304</v>
      </c>
      <c r="T83" s="149"/>
      <c r="U83" s="149"/>
      <c r="V83" s="149"/>
      <c r="W83" s="149"/>
      <c r="X83" s="149"/>
    </row>
    <row r="84" spans="1:24" s="150" customFormat="1" ht="121.5" customHeight="1" x14ac:dyDescent="0.2">
      <c r="A84" s="25">
        <v>78</v>
      </c>
      <c r="B84" s="18" t="s">
        <v>179</v>
      </c>
      <c r="C84" s="89">
        <v>33</v>
      </c>
      <c r="D84" s="13" t="s">
        <v>24</v>
      </c>
      <c r="E84" s="102" t="s">
        <v>118</v>
      </c>
      <c r="F84" s="13" t="s">
        <v>249</v>
      </c>
      <c r="G84" s="73" t="s">
        <v>27</v>
      </c>
      <c r="H84" s="73" t="s">
        <v>70</v>
      </c>
      <c r="I84" s="84">
        <v>43000000</v>
      </c>
      <c r="J84" s="84"/>
      <c r="K84" s="31">
        <v>42527</v>
      </c>
      <c r="L84" s="31">
        <v>42611</v>
      </c>
      <c r="M84" s="31">
        <v>42613</v>
      </c>
      <c r="N84" s="92">
        <v>60</v>
      </c>
      <c r="O84" s="31">
        <v>42673</v>
      </c>
      <c r="P84" s="19" t="s">
        <v>230</v>
      </c>
      <c r="Q84" s="93" t="s">
        <v>356</v>
      </c>
      <c r="R84" s="94" t="s">
        <v>231</v>
      </c>
      <c r="S84" s="137" t="s">
        <v>304</v>
      </c>
      <c r="T84" s="149"/>
      <c r="U84" s="149"/>
      <c r="V84" s="149"/>
      <c r="W84" s="149"/>
      <c r="X84" s="149"/>
    </row>
    <row r="85" spans="1:24" s="150" customFormat="1" ht="240.75" customHeight="1" x14ac:dyDescent="0.2">
      <c r="A85" s="25">
        <v>79</v>
      </c>
      <c r="B85" s="18" t="s">
        <v>179</v>
      </c>
      <c r="C85" s="89">
        <v>33</v>
      </c>
      <c r="D85" s="13" t="s">
        <v>24</v>
      </c>
      <c r="E85" s="102" t="s">
        <v>118</v>
      </c>
      <c r="F85" s="13" t="s">
        <v>249</v>
      </c>
      <c r="G85" s="83" t="s">
        <v>126</v>
      </c>
      <c r="H85" s="73" t="s">
        <v>225</v>
      </c>
      <c r="I85" s="84">
        <v>260000000</v>
      </c>
      <c r="J85" s="84"/>
      <c r="K85" s="31">
        <v>42563</v>
      </c>
      <c r="L85" s="31">
        <v>42658</v>
      </c>
      <c r="M85" s="31">
        <v>42663</v>
      </c>
      <c r="N85" s="92">
        <v>240</v>
      </c>
      <c r="O85" s="31">
        <v>42903</v>
      </c>
      <c r="P85" s="19" t="s">
        <v>228</v>
      </c>
      <c r="Q85" s="93" t="s">
        <v>357</v>
      </c>
      <c r="R85" s="94" t="s">
        <v>232</v>
      </c>
      <c r="S85" s="137" t="s">
        <v>304</v>
      </c>
      <c r="T85" s="149"/>
      <c r="U85" s="149"/>
      <c r="V85" s="149"/>
      <c r="W85" s="149"/>
      <c r="X85" s="149"/>
    </row>
    <row r="86" spans="1:24" s="150" customFormat="1" ht="116.25" customHeight="1" x14ac:dyDescent="0.2">
      <c r="A86" s="25">
        <v>80</v>
      </c>
      <c r="B86" s="17" t="s">
        <v>179</v>
      </c>
      <c r="C86" s="102">
        <v>33</v>
      </c>
      <c r="D86" s="13" t="s">
        <v>24</v>
      </c>
      <c r="E86" s="73" t="s">
        <v>118</v>
      </c>
      <c r="F86" s="13" t="s">
        <v>249</v>
      </c>
      <c r="G86" s="83" t="s">
        <v>250</v>
      </c>
      <c r="H86" s="74" t="s">
        <v>233</v>
      </c>
      <c r="I86" s="84">
        <v>22200000</v>
      </c>
      <c r="J86" s="84"/>
      <c r="K86" s="31">
        <v>42563</v>
      </c>
      <c r="L86" s="31">
        <v>42703</v>
      </c>
      <c r="M86" s="31">
        <v>42708</v>
      </c>
      <c r="N86" s="92">
        <v>270</v>
      </c>
      <c r="O86" s="31">
        <v>42978</v>
      </c>
      <c r="P86" s="19" t="s">
        <v>234</v>
      </c>
      <c r="Q86" s="93" t="s">
        <v>358</v>
      </c>
      <c r="R86" s="94" t="s">
        <v>235</v>
      </c>
      <c r="S86" s="137" t="s">
        <v>304</v>
      </c>
      <c r="T86" s="149"/>
      <c r="U86" s="149"/>
      <c r="V86" s="149"/>
      <c r="W86" s="149"/>
      <c r="X86" s="149"/>
    </row>
    <row r="87" spans="1:24" s="150" customFormat="1" ht="63.75" customHeight="1" x14ac:dyDescent="0.2">
      <c r="A87" s="25">
        <v>81</v>
      </c>
      <c r="B87" s="17" t="s">
        <v>240</v>
      </c>
      <c r="C87" s="83">
        <v>33</v>
      </c>
      <c r="D87" s="79" t="s">
        <v>281</v>
      </c>
      <c r="E87" s="119" t="s">
        <v>118</v>
      </c>
      <c r="F87" s="12" t="s">
        <v>119</v>
      </c>
      <c r="G87" s="12" t="s">
        <v>236</v>
      </c>
      <c r="H87" s="12" t="s">
        <v>237</v>
      </c>
      <c r="I87" s="120">
        <v>5200000</v>
      </c>
      <c r="J87" s="149"/>
      <c r="K87" s="99">
        <v>42625</v>
      </c>
      <c r="L87" s="99">
        <f>+K87+63</f>
        <v>42688</v>
      </c>
      <c r="M87" s="99">
        <f>+L87+7</f>
        <v>42695</v>
      </c>
      <c r="N87" s="121">
        <v>15</v>
      </c>
      <c r="O87" s="99">
        <f>+M87+N87</f>
        <v>42710</v>
      </c>
      <c r="P87" s="122" t="s">
        <v>238</v>
      </c>
      <c r="Q87" s="82" t="s">
        <v>344</v>
      </c>
      <c r="R87" s="23" t="s">
        <v>239</v>
      </c>
      <c r="S87" s="96" t="s">
        <v>326</v>
      </c>
      <c r="T87" s="149"/>
      <c r="U87" s="149"/>
      <c r="V87" s="149"/>
      <c r="W87" s="149"/>
      <c r="X87" s="149"/>
    </row>
    <row r="88" spans="1:24" s="150" customFormat="1" ht="89.25" customHeight="1" x14ac:dyDescent="0.2">
      <c r="A88" s="25">
        <v>82</v>
      </c>
      <c r="B88" s="17" t="s">
        <v>240</v>
      </c>
      <c r="C88" s="83">
        <v>33</v>
      </c>
      <c r="D88" s="79" t="s">
        <v>281</v>
      </c>
      <c r="E88" s="119" t="s">
        <v>118</v>
      </c>
      <c r="F88" s="12" t="s">
        <v>119</v>
      </c>
      <c r="G88" s="12" t="s">
        <v>236</v>
      </c>
      <c r="H88" s="12" t="s">
        <v>237</v>
      </c>
      <c r="I88" s="120">
        <v>3000000</v>
      </c>
      <c r="J88" s="149"/>
      <c r="K88" s="99">
        <v>42646</v>
      </c>
      <c r="L88" s="99">
        <f t="shared" ref="L88:L94" si="1">+K88+63</f>
        <v>42709</v>
      </c>
      <c r="M88" s="99">
        <f>+L88+7</f>
        <v>42716</v>
      </c>
      <c r="N88" s="121">
        <v>15</v>
      </c>
      <c r="O88" s="99">
        <f>+M88+N88</f>
        <v>42731</v>
      </c>
      <c r="P88" s="122" t="s">
        <v>313</v>
      </c>
      <c r="Q88" s="82" t="s">
        <v>345</v>
      </c>
      <c r="R88" s="23" t="s">
        <v>314</v>
      </c>
      <c r="S88" s="96" t="s">
        <v>326</v>
      </c>
      <c r="T88" s="149"/>
      <c r="U88" s="149"/>
      <c r="V88" s="149"/>
      <c r="W88" s="149"/>
      <c r="X88" s="149"/>
    </row>
    <row r="89" spans="1:24" s="150" customFormat="1" ht="127.5" customHeight="1" x14ac:dyDescent="0.2">
      <c r="A89" s="25">
        <v>83</v>
      </c>
      <c r="B89" s="17" t="s">
        <v>240</v>
      </c>
      <c r="C89" s="83">
        <v>33</v>
      </c>
      <c r="D89" s="123" t="s">
        <v>281</v>
      </c>
      <c r="E89" s="119" t="s">
        <v>118</v>
      </c>
      <c r="F89" s="12" t="s">
        <v>119</v>
      </c>
      <c r="G89" s="12" t="s">
        <v>236</v>
      </c>
      <c r="H89" s="12" t="s">
        <v>79</v>
      </c>
      <c r="I89" s="120">
        <v>5000000</v>
      </c>
      <c r="J89" s="149"/>
      <c r="K89" s="99">
        <v>42415</v>
      </c>
      <c r="L89" s="99">
        <f t="shared" si="1"/>
        <v>42478</v>
      </c>
      <c r="M89" s="99">
        <f t="shared" ref="M89:M94" si="2">+L89+7</f>
        <v>42485</v>
      </c>
      <c r="N89" s="121">
        <v>45</v>
      </c>
      <c r="O89" s="99">
        <f t="shared" ref="O89:O94" si="3">+M89+N89</f>
        <v>42530</v>
      </c>
      <c r="P89" s="12" t="s">
        <v>315</v>
      </c>
      <c r="Q89" s="82" t="s">
        <v>346</v>
      </c>
      <c r="R89" s="82" t="s">
        <v>316</v>
      </c>
      <c r="S89" s="96" t="s">
        <v>326</v>
      </c>
      <c r="T89" s="149"/>
      <c r="U89" s="149"/>
      <c r="V89" s="149"/>
      <c r="W89" s="149"/>
      <c r="X89" s="149"/>
    </row>
    <row r="90" spans="1:24" s="150" customFormat="1" ht="89.25" customHeight="1" x14ac:dyDescent="0.2">
      <c r="A90" s="25">
        <v>84</v>
      </c>
      <c r="B90" s="17" t="s">
        <v>240</v>
      </c>
      <c r="C90" s="83">
        <v>33</v>
      </c>
      <c r="D90" s="123" t="s">
        <v>281</v>
      </c>
      <c r="E90" s="119" t="s">
        <v>118</v>
      </c>
      <c r="F90" s="12" t="s">
        <v>119</v>
      </c>
      <c r="G90" s="12" t="s">
        <v>236</v>
      </c>
      <c r="H90" s="12" t="s">
        <v>79</v>
      </c>
      <c r="I90" s="120">
        <v>15000000</v>
      </c>
      <c r="J90" s="149"/>
      <c r="K90" s="99">
        <v>42420</v>
      </c>
      <c r="L90" s="99">
        <f>+K90+63</f>
        <v>42483</v>
      </c>
      <c r="M90" s="99">
        <f>+L90+7</f>
        <v>42490</v>
      </c>
      <c r="N90" s="121">
        <v>120</v>
      </c>
      <c r="O90" s="99">
        <f t="shared" si="3"/>
        <v>42610</v>
      </c>
      <c r="P90" s="12" t="s">
        <v>317</v>
      </c>
      <c r="Q90" s="82" t="s">
        <v>347</v>
      </c>
      <c r="R90" s="82" t="s">
        <v>318</v>
      </c>
      <c r="S90" s="96" t="s">
        <v>326</v>
      </c>
      <c r="T90" s="149"/>
      <c r="U90" s="149"/>
      <c r="V90" s="149"/>
      <c r="W90" s="149"/>
      <c r="X90" s="149"/>
    </row>
    <row r="91" spans="1:24" s="150" customFormat="1" ht="76.5" customHeight="1" x14ac:dyDescent="0.2">
      <c r="A91" s="25">
        <v>85</v>
      </c>
      <c r="B91" s="17" t="s">
        <v>240</v>
      </c>
      <c r="C91" s="102">
        <v>33</v>
      </c>
      <c r="D91" s="100" t="s">
        <v>281</v>
      </c>
      <c r="E91" s="124" t="s">
        <v>118</v>
      </c>
      <c r="F91" s="73" t="s">
        <v>119</v>
      </c>
      <c r="G91" s="73" t="s">
        <v>86</v>
      </c>
      <c r="H91" s="13" t="s">
        <v>28</v>
      </c>
      <c r="I91" s="125">
        <v>7800000</v>
      </c>
      <c r="J91" s="149"/>
      <c r="K91" s="95">
        <v>42402</v>
      </c>
      <c r="L91" s="99">
        <f t="shared" si="1"/>
        <v>42465</v>
      </c>
      <c r="M91" s="99">
        <f t="shared" si="2"/>
        <v>42472</v>
      </c>
      <c r="N91" s="101">
        <v>360</v>
      </c>
      <c r="O91" s="99">
        <f t="shared" si="3"/>
        <v>42832</v>
      </c>
      <c r="P91" s="73" t="s">
        <v>241</v>
      </c>
      <c r="Q91" s="13" t="s">
        <v>348</v>
      </c>
      <c r="R91" s="13" t="s">
        <v>319</v>
      </c>
      <c r="S91" s="96" t="s">
        <v>326</v>
      </c>
      <c r="T91" s="149"/>
      <c r="U91" s="149"/>
      <c r="V91" s="149"/>
      <c r="W91" s="149"/>
      <c r="X91" s="149"/>
    </row>
    <row r="92" spans="1:24" s="150" customFormat="1" ht="101.25" customHeight="1" x14ac:dyDescent="0.2">
      <c r="A92" s="25">
        <v>86</v>
      </c>
      <c r="B92" s="17" t="s">
        <v>240</v>
      </c>
      <c r="C92" s="153">
        <v>33</v>
      </c>
      <c r="D92" s="123" t="s">
        <v>281</v>
      </c>
      <c r="E92" s="21" t="s">
        <v>118</v>
      </c>
      <c r="F92" s="12" t="s">
        <v>119</v>
      </c>
      <c r="G92" s="12" t="s">
        <v>236</v>
      </c>
      <c r="H92" s="12" t="s">
        <v>242</v>
      </c>
      <c r="I92" s="24">
        <v>3000000</v>
      </c>
      <c r="J92" s="149"/>
      <c r="K92" s="95">
        <v>42052</v>
      </c>
      <c r="L92" s="99">
        <f t="shared" si="1"/>
        <v>42115</v>
      </c>
      <c r="M92" s="99">
        <f t="shared" si="2"/>
        <v>42122</v>
      </c>
      <c r="N92" s="101">
        <v>15</v>
      </c>
      <c r="O92" s="99">
        <f t="shared" si="3"/>
        <v>42137</v>
      </c>
      <c r="P92" s="12" t="s">
        <v>244</v>
      </c>
      <c r="Q92" s="82" t="s">
        <v>351</v>
      </c>
      <c r="R92" s="13" t="s">
        <v>245</v>
      </c>
      <c r="S92" s="96" t="s">
        <v>326</v>
      </c>
      <c r="T92" s="96"/>
      <c r="U92" s="96"/>
      <c r="V92" s="149"/>
      <c r="W92" s="149"/>
      <c r="X92" s="149"/>
    </row>
    <row r="93" spans="1:24" s="150" customFormat="1" ht="127.5" customHeight="1" x14ac:dyDescent="0.2">
      <c r="A93" s="25">
        <v>87</v>
      </c>
      <c r="B93" s="17" t="s">
        <v>240</v>
      </c>
      <c r="C93" s="83">
        <v>33</v>
      </c>
      <c r="D93" s="123" t="s">
        <v>281</v>
      </c>
      <c r="E93" s="119" t="s">
        <v>118</v>
      </c>
      <c r="F93" s="12" t="s">
        <v>119</v>
      </c>
      <c r="G93" s="12" t="s">
        <v>236</v>
      </c>
      <c r="H93" s="12" t="s">
        <v>242</v>
      </c>
      <c r="I93" s="120">
        <v>4200000</v>
      </c>
      <c r="J93" s="149"/>
      <c r="K93" s="99">
        <v>42592</v>
      </c>
      <c r="L93" s="99">
        <f t="shared" si="1"/>
        <v>42655</v>
      </c>
      <c r="M93" s="99">
        <f t="shared" si="2"/>
        <v>42662</v>
      </c>
      <c r="N93" s="121">
        <v>60</v>
      </c>
      <c r="O93" s="99">
        <f t="shared" si="3"/>
        <v>42722</v>
      </c>
      <c r="P93" s="12" t="s">
        <v>243</v>
      </c>
      <c r="Q93" s="82" t="s">
        <v>349</v>
      </c>
      <c r="R93" s="23" t="s">
        <v>246</v>
      </c>
      <c r="S93" s="96" t="s">
        <v>326</v>
      </c>
      <c r="T93" s="149"/>
      <c r="U93" s="149"/>
      <c r="V93" s="149"/>
      <c r="W93" s="149"/>
      <c r="X93" s="149"/>
    </row>
    <row r="94" spans="1:24" s="150" customFormat="1" ht="89.25" customHeight="1" x14ac:dyDescent="0.2">
      <c r="A94" s="25">
        <v>88</v>
      </c>
      <c r="B94" s="17" t="s">
        <v>240</v>
      </c>
      <c r="C94" s="32">
        <v>33</v>
      </c>
      <c r="D94" s="123" t="s">
        <v>281</v>
      </c>
      <c r="E94" s="119" t="s">
        <v>118</v>
      </c>
      <c r="F94" s="12" t="s">
        <v>119</v>
      </c>
      <c r="G94" s="12" t="s">
        <v>236</v>
      </c>
      <c r="H94" s="12" t="s">
        <v>242</v>
      </c>
      <c r="I94" s="24">
        <v>3000000</v>
      </c>
      <c r="J94" s="149"/>
      <c r="K94" s="95">
        <v>42653</v>
      </c>
      <c r="L94" s="99">
        <f t="shared" si="1"/>
        <v>42716</v>
      </c>
      <c r="M94" s="99">
        <f t="shared" si="2"/>
        <v>42723</v>
      </c>
      <c r="N94" s="101">
        <v>30</v>
      </c>
      <c r="O94" s="99">
        <f t="shared" si="3"/>
        <v>42753</v>
      </c>
      <c r="P94" s="12" t="s">
        <v>243</v>
      </c>
      <c r="Q94" s="23" t="s">
        <v>350</v>
      </c>
      <c r="R94" s="13" t="s">
        <v>247</v>
      </c>
      <c r="S94" s="96" t="s">
        <v>326</v>
      </c>
      <c r="T94" s="149"/>
      <c r="U94" s="149"/>
      <c r="V94" s="149"/>
      <c r="W94" s="149"/>
      <c r="X94" s="149"/>
    </row>
    <row r="95" spans="1:24" s="111" customFormat="1" ht="291" customHeight="1" x14ac:dyDescent="0.2">
      <c r="A95" s="25">
        <v>89</v>
      </c>
      <c r="B95" s="17" t="s">
        <v>179</v>
      </c>
      <c r="C95" s="102">
        <v>33</v>
      </c>
      <c r="D95" s="13" t="s">
        <v>24</v>
      </c>
      <c r="E95" s="73" t="s">
        <v>118</v>
      </c>
      <c r="F95" s="13" t="s">
        <v>249</v>
      </c>
      <c r="G95" s="73" t="s">
        <v>98</v>
      </c>
      <c r="H95" s="13" t="s">
        <v>28</v>
      </c>
      <c r="I95" s="84">
        <v>42000000</v>
      </c>
      <c r="J95" s="84"/>
      <c r="K95" s="116">
        <v>42408</v>
      </c>
      <c r="L95" s="116">
        <v>42419</v>
      </c>
      <c r="M95" s="67">
        <f>L95+5</f>
        <v>42424</v>
      </c>
      <c r="N95" s="92">
        <v>210</v>
      </c>
      <c r="O95" s="67">
        <f>+M95+N95</f>
        <v>42634</v>
      </c>
      <c r="P95" s="142" t="s">
        <v>275</v>
      </c>
      <c r="Q95" s="103" t="s">
        <v>396</v>
      </c>
      <c r="R95" s="14" t="s">
        <v>338</v>
      </c>
      <c r="S95" s="137" t="s">
        <v>304</v>
      </c>
      <c r="T95" s="96"/>
      <c r="U95" s="97"/>
      <c r="V95" s="97"/>
      <c r="W95" s="97"/>
      <c r="X95" s="97"/>
    </row>
    <row r="96" spans="1:24" s="111" customFormat="1" ht="76.5" customHeight="1" x14ac:dyDescent="0.2">
      <c r="A96" s="25">
        <v>90</v>
      </c>
      <c r="B96" s="17" t="s">
        <v>179</v>
      </c>
      <c r="C96" s="102">
        <v>33</v>
      </c>
      <c r="D96" s="13" t="s">
        <v>24</v>
      </c>
      <c r="E96" s="73" t="s">
        <v>118</v>
      </c>
      <c r="F96" s="13" t="s">
        <v>249</v>
      </c>
      <c r="G96" s="73" t="s">
        <v>98</v>
      </c>
      <c r="H96" s="13" t="s">
        <v>28</v>
      </c>
      <c r="I96" s="84">
        <v>22400000</v>
      </c>
      <c r="J96" s="84"/>
      <c r="K96" s="116">
        <v>42419</v>
      </c>
      <c r="L96" s="116">
        <v>42426</v>
      </c>
      <c r="M96" s="67">
        <f>L96+5</f>
        <v>42431</v>
      </c>
      <c r="N96" s="92">
        <v>210</v>
      </c>
      <c r="O96" s="67">
        <f t="shared" ref="O96" si="4">+M96+N96</f>
        <v>42641</v>
      </c>
      <c r="P96" s="142" t="s">
        <v>275</v>
      </c>
      <c r="Q96" s="103" t="s">
        <v>399</v>
      </c>
      <c r="R96" s="14" t="s">
        <v>258</v>
      </c>
      <c r="S96" s="137" t="s">
        <v>304</v>
      </c>
      <c r="T96" s="97"/>
      <c r="U96" s="97"/>
      <c r="V96" s="97"/>
      <c r="W96" s="97"/>
      <c r="X96" s="97"/>
    </row>
    <row r="97" spans="1:24" s="111" customFormat="1" ht="178.5" x14ac:dyDescent="0.2">
      <c r="A97" s="25">
        <v>91</v>
      </c>
      <c r="B97" s="17" t="s">
        <v>179</v>
      </c>
      <c r="C97" s="102">
        <v>33</v>
      </c>
      <c r="D97" s="13" t="s">
        <v>24</v>
      </c>
      <c r="E97" s="73" t="s">
        <v>118</v>
      </c>
      <c r="F97" s="13" t="s">
        <v>249</v>
      </c>
      <c r="G97" s="73" t="s">
        <v>98</v>
      </c>
      <c r="H97" s="13" t="s">
        <v>28</v>
      </c>
      <c r="I97" s="84">
        <v>12600000</v>
      </c>
      <c r="J97" s="84"/>
      <c r="K97" s="116">
        <v>42408</v>
      </c>
      <c r="L97" s="116">
        <v>42419</v>
      </c>
      <c r="M97" s="67">
        <f>L97+5</f>
        <v>42424</v>
      </c>
      <c r="N97" s="92">
        <v>210</v>
      </c>
      <c r="O97" s="67">
        <f>+M97+N97</f>
        <v>42634</v>
      </c>
      <c r="P97" s="142" t="s">
        <v>275</v>
      </c>
      <c r="Q97" s="12" t="s">
        <v>397</v>
      </c>
      <c r="R97" s="14" t="s">
        <v>258</v>
      </c>
      <c r="S97" s="137" t="s">
        <v>304</v>
      </c>
      <c r="T97" s="96"/>
      <c r="U97" s="97"/>
      <c r="V97" s="97"/>
      <c r="W97" s="97"/>
      <c r="X97" s="97"/>
    </row>
    <row r="98" spans="1:24" s="111" customFormat="1" ht="194.25" customHeight="1" x14ac:dyDescent="0.2">
      <c r="A98" s="25">
        <v>92</v>
      </c>
      <c r="B98" s="17" t="s">
        <v>179</v>
      </c>
      <c r="C98" s="102">
        <v>33</v>
      </c>
      <c r="D98" s="13" t="s">
        <v>24</v>
      </c>
      <c r="E98" s="73" t="s">
        <v>118</v>
      </c>
      <c r="F98" s="13" t="s">
        <v>249</v>
      </c>
      <c r="G98" s="73" t="s">
        <v>98</v>
      </c>
      <c r="H98" s="13" t="s">
        <v>28</v>
      </c>
      <c r="I98" s="84">
        <v>12600000</v>
      </c>
      <c r="J98" s="84"/>
      <c r="K98" s="116">
        <v>42408</v>
      </c>
      <c r="L98" s="116">
        <v>42426</v>
      </c>
      <c r="M98" s="67">
        <f t="shared" ref="M98:M102" si="5">L98+5</f>
        <v>42431</v>
      </c>
      <c r="N98" s="92">
        <v>210</v>
      </c>
      <c r="O98" s="67">
        <f t="shared" ref="O98:O102" si="6">+M98+N98</f>
        <v>42641</v>
      </c>
      <c r="P98" s="142" t="s">
        <v>275</v>
      </c>
      <c r="Q98" s="12" t="s">
        <v>398</v>
      </c>
      <c r="R98" s="14" t="s">
        <v>258</v>
      </c>
      <c r="S98" s="137" t="s">
        <v>304</v>
      </c>
      <c r="T98" s="96"/>
      <c r="U98" s="97"/>
      <c r="V98" s="97"/>
      <c r="W98" s="97"/>
      <c r="X98" s="97"/>
    </row>
    <row r="99" spans="1:24" s="111" customFormat="1" ht="174.75" customHeight="1" x14ac:dyDescent="0.2">
      <c r="A99" s="25">
        <v>93</v>
      </c>
      <c r="B99" s="17" t="s">
        <v>179</v>
      </c>
      <c r="C99" s="102">
        <v>33</v>
      </c>
      <c r="D99" s="13" t="s">
        <v>24</v>
      </c>
      <c r="E99" s="73" t="s">
        <v>118</v>
      </c>
      <c r="F99" s="13" t="s">
        <v>249</v>
      </c>
      <c r="G99" s="73" t="s">
        <v>98</v>
      </c>
      <c r="H99" s="13" t="s">
        <v>28</v>
      </c>
      <c r="I99" s="84">
        <v>12600000</v>
      </c>
      <c r="J99" s="84"/>
      <c r="K99" s="116">
        <v>42419</v>
      </c>
      <c r="L99" s="116">
        <v>42426</v>
      </c>
      <c r="M99" s="67">
        <f t="shared" si="5"/>
        <v>42431</v>
      </c>
      <c r="N99" s="92">
        <v>210</v>
      </c>
      <c r="O99" s="67">
        <f t="shared" si="6"/>
        <v>42641</v>
      </c>
      <c r="P99" s="142" t="s">
        <v>275</v>
      </c>
      <c r="Q99" s="12" t="s">
        <v>398</v>
      </c>
      <c r="R99" s="14" t="s">
        <v>258</v>
      </c>
      <c r="S99" s="137" t="s">
        <v>304</v>
      </c>
      <c r="T99" s="97"/>
      <c r="U99" s="97"/>
      <c r="V99" s="97"/>
      <c r="W99" s="97"/>
      <c r="X99" s="97"/>
    </row>
    <row r="100" spans="1:24" s="111" customFormat="1" ht="174.75" customHeight="1" x14ac:dyDescent="0.2">
      <c r="A100" s="25">
        <v>94</v>
      </c>
      <c r="B100" s="17" t="s">
        <v>179</v>
      </c>
      <c r="C100" s="102">
        <v>33</v>
      </c>
      <c r="D100" s="13" t="s">
        <v>24</v>
      </c>
      <c r="E100" s="73" t="s">
        <v>118</v>
      </c>
      <c r="F100" s="13" t="s">
        <v>249</v>
      </c>
      <c r="G100" s="73" t="s">
        <v>98</v>
      </c>
      <c r="H100" s="13" t="s">
        <v>28</v>
      </c>
      <c r="I100" s="84">
        <v>12600000</v>
      </c>
      <c r="J100" s="84"/>
      <c r="K100" s="116">
        <v>42419</v>
      </c>
      <c r="L100" s="116">
        <v>42426</v>
      </c>
      <c r="M100" s="67">
        <f t="shared" si="5"/>
        <v>42431</v>
      </c>
      <c r="N100" s="92">
        <v>210</v>
      </c>
      <c r="O100" s="67">
        <f t="shared" si="6"/>
        <v>42641</v>
      </c>
      <c r="P100" s="142" t="s">
        <v>275</v>
      </c>
      <c r="Q100" s="12" t="s">
        <v>398</v>
      </c>
      <c r="R100" s="14" t="s">
        <v>258</v>
      </c>
      <c r="S100" s="137" t="s">
        <v>304</v>
      </c>
      <c r="T100" s="97"/>
      <c r="U100" s="97"/>
      <c r="V100" s="97"/>
      <c r="W100" s="97"/>
      <c r="X100" s="97"/>
    </row>
    <row r="101" spans="1:24" s="111" customFormat="1" ht="182.25" customHeight="1" x14ac:dyDescent="0.2">
      <c r="A101" s="25">
        <v>95</v>
      </c>
      <c r="B101" s="17" t="s">
        <v>179</v>
      </c>
      <c r="C101" s="102">
        <v>33</v>
      </c>
      <c r="D101" s="13" t="s">
        <v>24</v>
      </c>
      <c r="E101" s="73" t="s">
        <v>118</v>
      </c>
      <c r="F101" s="13" t="s">
        <v>249</v>
      </c>
      <c r="G101" s="73" t="s">
        <v>98</v>
      </c>
      <c r="H101" s="13" t="s">
        <v>28</v>
      </c>
      <c r="I101" s="84">
        <v>12600000</v>
      </c>
      <c r="J101" s="84"/>
      <c r="K101" s="116">
        <v>42419</v>
      </c>
      <c r="L101" s="116">
        <v>42426</v>
      </c>
      <c r="M101" s="67">
        <f t="shared" si="5"/>
        <v>42431</v>
      </c>
      <c r="N101" s="92">
        <v>210</v>
      </c>
      <c r="O101" s="67">
        <f t="shared" si="6"/>
        <v>42641</v>
      </c>
      <c r="P101" s="142" t="s">
        <v>275</v>
      </c>
      <c r="Q101" s="12" t="s">
        <v>398</v>
      </c>
      <c r="R101" s="14" t="s">
        <v>258</v>
      </c>
      <c r="S101" s="137" t="s">
        <v>304</v>
      </c>
      <c r="T101" s="97"/>
      <c r="U101" s="97"/>
      <c r="V101" s="97"/>
      <c r="W101" s="97"/>
      <c r="X101" s="97"/>
    </row>
    <row r="102" spans="1:24" s="111" customFormat="1" ht="183.75" customHeight="1" x14ac:dyDescent="0.2">
      <c r="A102" s="25">
        <v>96</v>
      </c>
      <c r="B102" s="17" t="s">
        <v>179</v>
      </c>
      <c r="C102" s="102">
        <v>33</v>
      </c>
      <c r="D102" s="13" t="s">
        <v>24</v>
      </c>
      <c r="E102" s="73" t="s">
        <v>118</v>
      </c>
      <c r="F102" s="13" t="s">
        <v>249</v>
      </c>
      <c r="G102" s="73" t="s">
        <v>98</v>
      </c>
      <c r="H102" s="13" t="s">
        <v>28</v>
      </c>
      <c r="I102" s="84">
        <v>12600000</v>
      </c>
      <c r="J102" s="84"/>
      <c r="K102" s="116">
        <v>42419</v>
      </c>
      <c r="L102" s="116">
        <v>42426</v>
      </c>
      <c r="M102" s="67">
        <f t="shared" si="5"/>
        <v>42431</v>
      </c>
      <c r="N102" s="92">
        <v>210</v>
      </c>
      <c r="O102" s="67">
        <f t="shared" si="6"/>
        <v>42641</v>
      </c>
      <c r="P102" s="142" t="s">
        <v>275</v>
      </c>
      <c r="Q102" s="12" t="s">
        <v>398</v>
      </c>
      <c r="R102" s="14" t="s">
        <v>258</v>
      </c>
      <c r="S102" s="137" t="s">
        <v>304</v>
      </c>
      <c r="T102" s="97"/>
      <c r="U102" s="97"/>
      <c r="V102" s="97"/>
      <c r="W102" s="97"/>
      <c r="X102" s="97"/>
    </row>
    <row r="103" spans="1:24" s="111" customFormat="1" ht="165.75" customHeight="1" x14ac:dyDescent="0.2">
      <c r="A103" s="25">
        <v>97</v>
      </c>
      <c r="B103" s="17" t="s">
        <v>179</v>
      </c>
      <c r="C103" s="102">
        <v>33</v>
      </c>
      <c r="D103" s="13" t="s">
        <v>24</v>
      </c>
      <c r="E103" s="73" t="s">
        <v>118</v>
      </c>
      <c r="F103" s="13" t="s">
        <v>249</v>
      </c>
      <c r="G103" s="73" t="s">
        <v>98</v>
      </c>
      <c r="H103" s="13" t="s">
        <v>28</v>
      </c>
      <c r="I103" s="84">
        <v>10500000</v>
      </c>
      <c r="J103" s="84"/>
      <c r="K103" s="116">
        <v>42408</v>
      </c>
      <c r="L103" s="116">
        <v>42419</v>
      </c>
      <c r="M103" s="67">
        <f>L103+5</f>
        <v>42424</v>
      </c>
      <c r="N103" s="92">
        <v>210</v>
      </c>
      <c r="O103" s="67">
        <f>+M103+N103</f>
        <v>42634</v>
      </c>
      <c r="P103" s="142" t="s">
        <v>275</v>
      </c>
      <c r="Q103" s="12" t="s">
        <v>400</v>
      </c>
      <c r="R103" s="14" t="s">
        <v>258</v>
      </c>
      <c r="S103" s="137" t="s">
        <v>304</v>
      </c>
      <c r="T103" s="97"/>
      <c r="U103" s="97"/>
      <c r="V103" s="97"/>
      <c r="W103" s="97"/>
      <c r="X103" s="97"/>
    </row>
    <row r="104" spans="1:24" s="111" customFormat="1" ht="54.75" customHeight="1" x14ac:dyDescent="0.2">
      <c r="A104" s="25">
        <v>98</v>
      </c>
      <c r="B104" s="17" t="s">
        <v>179</v>
      </c>
      <c r="C104" s="102">
        <v>33</v>
      </c>
      <c r="D104" s="13" t="s">
        <v>24</v>
      </c>
      <c r="E104" s="73" t="s">
        <v>118</v>
      </c>
      <c r="F104" s="13" t="s">
        <v>249</v>
      </c>
      <c r="G104" s="73" t="s">
        <v>27</v>
      </c>
      <c r="H104" s="73" t="s">
        <v>19</v>
      </c>
      <c r="I104" s="84">
        <v>77318300</v>
      </c>
      <c r="J104" s="84"/>
      <c r="K104" s="116">
        <v>42419</v>
      </c>
      <c r="L104" s="116">
        <v>42426</v>
      </c>
      <c r="M104" s="67">
        <f t="shared" ref="M104:M105" si="7">L104+5</f>
        <v>42431</v>
      </c>
      <c r="N104" s="92">
        <v>210</v>
      </c>
      <c r="O104" s="67">
        <f t="shared" ref="O104:O105" si="8">+M104+N104</f>
        <v>42641</v>
      </c>
      <c r="P104" s="142" t="s">
        <v>275</v>
      </c>
      <c r="Q104" s="12" t="s">
        <v>276</v>
      </c>
      <c r="R104" s="103" t="s">
        <v>277</v>
      </c>
      <c r="S104" s="137" t="s">
        <v>304</v>
      </c>
      <c r="T104" s="97"/>
      <c r="U104" s="97"/>
      <c r="V104" s="97"/>
      <c r="W104" s="97"/>
      <c r="X104" s="97"/>
    </row>
    <row r="105" spans="1:24" s="111" customFormat="1" ht="54.75" customHeight="1" x14ac:dyDescent="0.2">
      <c r="A105" s="25">
        <v>99</v>
      </c>
      <c r="B105" s="17" t="s">
        <v>179</v>
      </c>
      <c r="C105" s="102">
        <v>33</v>
      </c>
      <c r="D105" s="13" t="s">
        <v>24</v>
      </c>
      <c r="E105" s="73" t="s">
        <v>118</v>
      </c>
      <c r="F105" s="13" t="s">
        <v>249</v>
      </c>
      <c r="G105" s="73" t="s">
        <v>98</v>
      </c>
      <c r="H105" s="13" t="s">
        <v>28</v>
      </c>
      <c r="I105" s="84">
        <v>12181700</v>
      </c>
      <c r="J105" s="84"/>
      <c r="K105" s="116">
        <v>42419</v>
      </c>
      <c r="L105" s="116">
        <v>42426</v>
      </c>
      <c r="M105" s="67">
        <f t="shared" si="7"/>
        <v>42431</v>
      </c>
      <c r="N105" s="92">
        <v>210</v>
      </c>
      <c r="O105" s="67">
        <f t="shared" si="8"/>
        <v>42641</v>
      </c>
      <c r="P105" s="104" t="s">
        <v>278</v>
      </c>
      <c r="Q105" s="12" t="s">
        <v>279</v>
      </c>
      <c r="R105" s="103" t="s">
        <v>280</v>
      </c>
      <c r="S105" s="137" t="s">
        <v>304</v>
      </c>
      <c r="T105" s="97"/>
      <c r="U105" s="97"/>
      <c r="V105" s="97"/>
      <c r="W105" s="97"/>
      <c r="X105" s="97"/>
    </row>
    <row r="106" spans="1:24" s="150" customFormat="1" ht="78.75" customHeight="1" x14ac:dyDescent="0.2">
      <c r="A106" s="25">
        <v>100</v>
      </c>
      <c r="B106" s="17" t="s">
        <v>333</v>
      </c>
      <c r="C106" s="88" t="s">
        <v>176</v>
      </c>
      <c r="D106" s="27" t="s">
        <v>130</v>
      </c>
      <c r="E106" s="64">
        <v>311020301</v>
      </c>
      <c r="F106" s="65" t="s">
        <v>328</v>
      </c>
      <c r="G106" s="12" t="s">
        <v>98</v>
      </c>
      <c r="H106" s="12" t="s">
        <v>28</v>
      </c>
      <c r="I106" s="30">
        <v>40000000</v>
      </c>
      <c r="J106" s="30"/>
      <c r="K106" s="95">
        <v>42387</v>
      </c>
      <c r="L106" s="71">
        <v>42401</v>
      </c>
      <c r="M106" s="67">
        <v>42402</v>
      </c>
      <c r="N106" s="25">
        <v>150</v>
      </c>
      <c r="O106" s="68">
        <v>42552</v>
      </c>
      <c r="P106" s="69" t="s">
        <v>329</v>
      </c>
      <c r="Q106" s="29" t="s">
        <v>327</v>
      </c>
      <c r="R106" s="14" t="s">
        <v>330</v>
      </c>
      <c r="S106" s="96" t="s">
        <v>331</v>
      </c>
      <c r="T106" s="12" t="s">
        <v>391</v>
      </c>
      <c r="U106" s="96" t="s">
        <v>390</v>
      </c>
      <c r="V106" s="97" t="s">
        <v>332</v>
      </c>
      <c r="W106" s="149"/>
      <c r="X106" s="149"/>
    </row>
    <row r="107" spans="1:24" s="150" customFormat="1" ht="89.25" customHeight="1" x14ac:dyDescent="0.2">
      <c r="A107" s="25">
        <v>101</v>
      </c>
      <c r="B107" s="17" t="s">
        <v>362</v>
      </c>
      <c r="C107" s="88" t="s">
        <v>176</v>
      </c>
      <c r="D107" s="27" t="s">
        <v>130</v>
      </c>
      <c r="E107" s="64">
        <v>311020301</v>
      </c>
      <c r="F107" s="65" t="s">
        <v>328</v>
      </c>
      <c r="G107" s="12" t="s">
        <v>98</v>
      </c>
      <c r="H107" s="12" t="s">
        <v>28</v>
      </c>
      <c r="I107" s="98">
        <v>30000000</v>
      </c>
      <c r="J107" s="98"/>
      <c r="K107" s="99">
        <v>42397</v>
      </c>
      <c r="L107" s="99">
        <v>42401</v>
      </c>
      <c r="M107" s="66">
        <v>42405</v>
      </c>
      <c r="N107" s="72">
        <v>150</v>
      </c>
      <c r="O107" s="68">
        <v>42555</v>
      </c>
      <c r="P107" s="100" t="s">
        <v>335</v>
      </c>
      <c r="Q107" s="12" t="s">
        <v>336</v>
      </c>
      <c r="R107" s="14" t="s">
        <v>337</v>
      </c>
      <c r="S107" s="96" t="s">
        <v>334</v>
      </c>
      <c r="T107" s="12" t="s">
        <v>392</v>
      </c>
      <c r="U107" s="96" t="s">
        <v>390</v>
      </c>
      <c r="V107" s="97" t="s">
        <v>332</v>
      </c>
      <c r="W107" s="149"/>
      <c r="X107" s="149"/>
    </row>
    <row r="108" spans="1:24" s="150" customFormat="1" ht="102" customHeight="1" x14ac:dyDescent="0.2">
      <c r="A108" s="25">
        <v>102</v>
      </c>
      <c r="B108" s="17" t="s">
        <v>340</v>
      </c>
      <c r="C108" s="88" t="s">
        <v>176</v>
      </c>
      <c r="D108" s="27" t="s">
        <v>130</v>
      </c>
      <c r="E108" s="64">
        <v>311020301</v>
      </c>
      <c r="F108" s="65" t="s">
        <v>328</v>
      </c>
      <c r="G108" s="12" t="s">
        <v>98</v>
      </c>
      <c r="H108" s="12" t="s">
        <v>28</v>
      </c>
      <c r="I108" s="24">
        <v>32000000</v>
      </c>
      <c r="J108" s="149"/>
      <c r="K108" s="95">
        <v>42398</v>
      </c>
      <c r="L108" s="99">
        <v>42419</v>
      </c>
      <c r="M108" s="99">
        <f>L108+5</f>
        <v>42424</v>
      </c>
      <c r="N108" s="101">
        <v>120</v>
      </c>
      <c r="O108" s="99">
        <f>M108+N108</f>
        <v>42544</v>
      </c>
      <c r="P108" s="10" t="s">
        <v>377</v>
      </c>
      <c r="Q108" s="23" t="s">
        <v>341</v>
      </c>
      <c r="R108" s="23" t="s">
        <v>342</v>
      </c>
      <c r="S108" s="96" t="s">
        <v>369</v>
      </c>
      <c r="T108" s="96" t="s">
        <v>363</v>
      </c>
      <c r="U108" s="96" t="s">
        <v>323</v>
      </c>
      <c r="V108" s="149"/>
      <c r="W108" s="149"/>
      <c r="X108" s="149"/>
    </row>
    <row r="109" spans="1:24" s="22" customFormat="1" ht="22.5" customHeight="1" x14ac:dyDescent="0.2">
      <c r="A109" s="25"/>
      <c r="B109" s="17"/>
      <c r="C109" s="32"/>
      <c r="D109" s="13"/>
      <c r="E109" s="21"/>
      <c r="F109" s="58"/>
      <c r="G109" s="12"/>
      <c r="H109" s="157" t="s">
        <v>404</v>
      </c>
      <c r="I109" s="158">
        <f>SUM(I7:I108)</f>
        <v>7199198590</v>
      </c>
      <c r="J109" s="59"/>
      <c r="K109" s="59"/>
      <c r="L109" s="8"/>
      <c r="M109" s="8"/>
      <c r="N109" s="24"/>
      <c r="O109" s="8"/>
      <c r="P109" s="12"/>
      <c r="Q109" s="23"/>
      <c r="R109" s="14"/>
      <c r="S109" s="137"/>
      <c r="T109" s="50"/>
      <c r="U109" s="50"/>
      <c r="V109" s="50"/>
      <c r="W109" s="50"/>
      <c r="X109" s="50"/>
    </row>
    <row r="110" spans="1:24" x14ac:dyDescent="0.2">
      <c r="E110" s="60"/>
      <c r="F110" s="61"/>
      <c r="G110" s="62"/>
      <c r="H110" s="61"/>
      <c r="I110" s="62"/>
    </row>
  </sheetData>
  <autoFilter ref="A6:IF6"/>
  <mergeCells count="2">
    <mergeCell ref="C1:R4"/>
    <mergeCell ref="C5:R5"/>
  </mergeCells>
  <printOptions horizontalCentered="1" verticalCentered="1"/>
  <pageMargins left="0.31496062992125984" right="0" top="0.19685039370078741" bottom="0.19685039370078741" header="0" footer="0"/>
  <pageSetup paperSize="5" scale="45" orientation="landscape" horizontalDpi="4294967295" verticalDpi="4294967295" r:id="rId1"/>
  <headerFooter alignWithMargins="0">
    <oddHeader>&amp;C&amp;P&amp;N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ADQUISICIONES ENERO 2016</vt:lpstr>
      <vt:lpstr>'PLAN ADQUISICIONES ENERO 2016'!Área_de_impresión</vt:lpstr>
      <vt:lpstr>'PLAN ADQUISICIONES ENERO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cgarzon</dc:creator>
  <cp:keywords/>
  <dc:description/>
  <cp:lastModifiedBy>ANDRES MAURICIO RAMIREZ RAMOS</cp:lastModifiedBy>
  <cp:revision/>
  <cp:lastPrinted>2016-02-25T22:36:36Z</cp:lastPrinted>
  <dcterms:created xsi:type="dcterms:W3CDTF">2012-05-03T16:02:33Z</dcterms:created>
  <dcterms:modified xsi:type="dcterms:W3CDTF">2016-03-16T16:41:33Z</dcterms:modified>
</cp:coreProperties>
</file>